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54317FB9-7841-4939-B79B-C8DCE7AA207C}" xr6:coauthVersionLast="46" xr6:coauthVersionMax="46" xr10:uidLastSave="{00000000-0000-0000-0000-000000000000}"/>
  <bookViews>
    <workbookView xWindow="28680" yWindow="-120" windowWidth="29040" windowHeight="1584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<sst xmlns="http://schemas.openxmlformats.org/spreadsheetml/2006/main" count="2858" uniqueCount="458">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</sst>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67" zoomScale="90" zoomScaleNormal="100" zoomScaleSheetLayoutView="90" workbookViewId="0">
      <selection activeCell="Z62" sqref="Z62"/>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427</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395</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394</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400</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2" zoomScale="110" zoomScaleNormal="120" zoomScaleSheetLayoutView="110" workbookViewId="0">
      <selection activeCell="AN27" sqref="AN2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5" t="s">
        <v>76</v>
      </c>
      <c r="Z1" s="995"/>
      <c r="AA1" s="995"/>
      <c r="AB1" s="995"/>
      <c r="AC1" s="995" t="str">
        <f>IF(基本情報入力シート!C33="","",基本情報入力シート!C33)</f>
        <v/>
      </c>
      <c r="AD1" s="995"/>
      <c r="AE1" s="995"/>
      <c r="AF1" s="995"/>
      <c r="AG1" s="995"/>
      <c r="AH1" s="995"/>
      <c r="AI1" s="995"/>
      <c r="AJ1" s="995"/>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49" t="s">
        <v>218</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996"/>
      <c r="W4" s="996"/>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66" t="s">
        <v>101</v>
      </c>
      <c r="B8" s="967"/>
      <c r="C8" s="967"/>
      <c r="D8" s="967"/>
      <c r="E8" s="967"/>
      <c r="F8" s="968"/>
      <c r="G8" s="969" t="str">
        <f>IF(基本情報入力シート!M37="","",基本情報入力シート!M37)</f>
        <v/>
      </c>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c r="AI8" s="969"/>
      <c r="AJ8" s="970"/>
      <c r="AL8" s="252"/>
      <c r="AM8" s="252"/>
      <c r="AN8" s="252"/>
      <c r="AO8" s="252"/>
      <c r="AP8" s="252"/>
      <c r="AQ8" s="252"/>
      <c r="AR8" s="252"/>
      <c r="AS8" s="252"/>
      <c r="AT8" s="252"/>
      <c r="AU8" s="252"/>
      <c r="AV8" s="252"/>
      <c r="AW8" s="252"/>
    </row>
    <row r="9" spans="1:49" s="251" customFormat="1" ht="25.5" customHeight="1">
      <c r="A9" s="990" t="s">
        <v>100</v>
      </c>
      <c r="B9" s="991"/>
      <c r="C9" s="991"/>
      <c r="D9" s="991"/>
      <c r="E9" s="991"/>
      <c r="F9" s="992"/>
      <c r="G9" s="971" t="str">
        <f>IF(基本情報入力シート!M38="","",基本情報入力シート!M38)</f>
        <v/>
      </c>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2"/>
      <c r="AL9" s="252"/>
      <c r="AM9" s="252"/>
      <c r="AN9" s="252"/>
      <c r="AO9" s="252"/>
      <c r="AP9" s="252"/>
      <c r="AQ9" s="252"/>
      <c r="AR9" s="252"/>
      <c r="AS9" s="252"/>
      <c r="AT9" s="252"/>
      <c r="AU9" s="252"/>
      <c r="AV9" s="252"/>
      <c r="AW9" s="252"/>
    </row>
    <row r="10" spans="1:49" s="251" customFormat="1" ht="12.75" customHeight="1">
      <c r="A10" s="979" t="s">
        <v>104</v>
      </c>
      <c r="B10" s="980"/>
      <c r="C10" s="980"/>
      <c r="D10" s="980"/>
      <c r="E10" s="980"/>
      <c r="F10" s="981"/>
      <c r="G10" s="253" t="s">
        <v>7</v>
      </c>
      <c r="H10" s="1026" t="str">
        <f>IF(基本情報入力シート!AC39="－","",基本情報入力シート!AC39)</f>
        <v/>
      </c>
      <c r="I10" s="1026"/>
      <c r="J10" s="1026"/>
      <c r="K10" s="1026"/>
      <c r="L10" s="1026"/>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2"/>
      <c r="B11" s="983"/>
      <c r="C11" s="983"/>
      <c r="D11" s="983"/>
      <c r="E11" s="983"/>
      <c r="F11" s="984"/>
      <c r="G11" s="975" t="str">
        <f>IF(基本情報入力シート!M40="","",基本情報入力シート!M40)</f>
        <v/>
      </c>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c r="AF11" s="976"/>
      <c r="AG11" s="976"/>
      <c r="AH11" s="976"/>
      <c r="AI11" s="976"/>
      <c r="AJ11" s="977"/>
      <c r="AL11" s="252"/>
      <c r="AM11" s="252"/>
      <c r="AN11" s="252"/>
      <c r="AO11" s="252"/>
      <c r="AP11" s="252"/>
      <c r="AQ11" s="252"/>
      <c r="AR11" s="252"/>
      <c r="AS11" s="252"/>
      <c r="AT11" s="252"/>
      <c r="AU11" s="252"/>
      <c r="AV11" s="252"/>
      <c r="AW11" s="252"/>
    </row>
    <row r="12" spans="1:49" s="251" customFormat="1" ht="16.5" customHeight="1">
      <c r="A12" s="982"/>
      <c r="B12" s="983"/>
      <c r="C12" s="983"/>
      <c r="D12" s="983"/>
      <c r="E12" s="983"/>
      <c r="F12" s="984"/>
      <c r="G12" s="978" t="str">
        <f>IF(基本情報入力シート!M41="","",基本情報入力シート!M41)</f>
        <v/>
      </c>
      <c r="H12" s="973"/>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4"/>
      <c r="AL12" s="252"/>
      <c r="AM12" s="252"/>
      <c r="AN12" s="252"/>
      <c r="AO12" s="252"/>
      <c r="AP12" s="252"/>
      <c r="AQ12" s="252"/>
      <c r="AR12" s="252"/>
      <c r="AS12" s="252"/>
      <c r="AT12" s="252"/>
      <c r="AU12" s="252"/>
      <c r="AV12" s="252"/>
      <c r="AW12" s="252"/>
    </row>
    <row r="13" spans="1:49" s="251" customFormat="1" ht="13.5" customHeight="1">
      <c r="A13" s="985" t="s">
        <v>101</v>
      </c>
      <c r="B13" s="986"/>
      <c r="C13" s="986"/>
      <c r="D13" s="986"/>
      <c r="E13" s="986"/>
      <c r="F13" s="987"/>
      <c r="G13" s="969" t="str">
        <f>IF(基本情報入力シート!M44="","",基本情報入力シート!M44)</f>
        <v/>
      </c>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70"/>
      <c r="AL13" s="252"/>
      <c r="AM13" s="252"/>
      <c r="AN13" s="252"/>
      <c r="AO13" s="252"/>
      <c r="AP13" s="252"/>
      <c r="AQ13" s="252"/>
      <c r="AR13" s="252"/>
      <c r="AS13" s="252"/>
      <c r="AT13" s="252"/>
      <c r="AU13" s="252"/>
      <c r="AV13" s="252"/>
      <c r="AW13" s="252"/>
    </row>
    <row r="14" spans="1:49" s="251" customFormat="1" ht="27.75" customHeight="1">
      <c r="A14" s="982" t="s">
        <v>99</v>
      </c>
      <c r="B14" s="983"/>
      <c r="C14" s="983"/>
      <c r="D14" s="983"/>
      <c r="E14" s="983"/>
      <c r="F14" s="984"/>
      <c r="G14" s="973" t="str">
        <f>IF(基本情報入力シート!M45="","",基本情報入力シート!M45)</f>
        <v/>
      </c>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4"/>
      <c r="AL14" s="252"/>
      <c r="AM14" s="252"/>
      <c r="AN14" s="252"/>
      <c r="AO14" s="252"/>
      <c r="AP14" s="252"/>
      <c r="AQ14" s="252"/>
      <c r="AR14" s="252"/>
      <c r="AS14" s="252"/>
      <c r="AT14" s="252"/>
      <c r="AU14" s="252"/>
      <c r="AV14" s="252"/>
      <c r="AW14" s="252"/>
    </row>
    <row r="15" spans="1:49" s="251" customFormat="1" ht="18.75" customHeight="1">
      <c r="A15" s="989" t="s">
        <v>103</v>
      </c>
      <c r="B15" s="989"/>
      <c r="C15" s="989"/>
      <c r="D15" s="989"/>
      <c r="E15" s="989"/>
      <c r="F15" s="989"/>
      <c r="G15" s="988" t="s">
        <v>0</v>
      </c>
      <c r="H15" s="989"/>
      <c r="I15" s="989"/>
      <c r="J15" s="989"/>
      <c r="K15" s="1158" t="str">
        <f>IF(基本情報入力シート!M46="","",基本情報入力シート!M46)</f>
        <v/>
      </c>
      <c r="L15" s="1159"/>
      <c r="M15" s="1159"/>
      <c r="N15" s="1159"/>
      <c r="O15" s="1159"/>
      <c r="P15" s="1159"/>
      <c r="Q15" s="1159"/>
      <c r="R15" s="1159"/>
      <c r="S15" s="1159"/>
      <c r="T15" s="1160"/>
      <c r="U15" s="1161" t="s">
        <v>102</v>
      </c>
      <c r="V15" s="1162"/>
      <c r="W15" s="1162"/>
      <c r="X15" s="988"/>
      <c r="Y15" s="1158" t="str">
        <f>IF(基本情報入力シート!M47="","",基本情報入力シート!M47)</f>
        <v/>
      </c>
      <c r="Z15" s="1159"/>
      <c r="AA15" s="1159"/>
      <c r="AB15" s="1159"/>
      <c r="AC15" s="1159"/>
      <c r="AD15" s="1159"/>
      <c r="AE15" s="1159"/>
      <c r="AF15" s="1159"/>
      <c r="AG15" s="1159"/>
      <c r="AH15" s="1159"/>
      <c r="AI15" s="1159"/>
      <c r="AJ15" s="116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5" t="s">
        <v>335</v>
      </c>
      <c r="D19" s="866"/>
      <c r="E19" s="866"/>
      <c r="F19" s="866"/>
      <c r="G19" s="866"/>
      <c r="H19" s="866"/>
      <c r="I19" s="866"/>
      <c r="J19" s="866"/>
      <c r="K19" s="866"/>
      <c r="L19" s="867"/>
      <c r="M19" s="217"/>
      <c r="N19" s="900" t="s">
        <v>336</v>
      </c>
      <c r="O19" s="901"/>
      <c r="P19" s="901"/>
      <c r="Q19" s="901"/>
      <c r="R19" s="901"/>
      <c r="S19" s="901"/>
      <c r="T19" s="901"/>
      <c r="U19" s="901"/>
      <c r="V19" s="901"/>
      <c r="W19" s="902"/>
      <c r="X19" s="218"/>
      <c r="Y19" s="903" t="s">
        <v>337</v>
      </c>
      <c r="Z19" s="904"/>
      <c r="AA19" s="904"/>
      <c r="AB19" s="904"/>
      <c r="AC19" s="904"/>
      <c r="AD19" s="904"/>
      <c r="AE19" s="904"/>
      <c r="AF19" s="904"/>
      <c r="AG19" s="904"/>
      <c r="AH19" s="904"/>
      <c r="AI19" s="905"/>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450</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891" t="s">
        <v>353</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3" t="s">
        <v>287</v>
      </c>
      <c r="B31" s="964"/>
      <c r="C31" s="964"/>
      <c r="D31" s="964"/>
      <c r="E31" s="964"/>
      <c r="F31" s="964"/>
      <c r="G31" s="964"/>
      <c r="H31" s="964"/>
      <c r="I31" s="964"/>
      <c r="J31" s="964"/>
      <c r="K31" s="964"/>
      <c r="L31" s="964"/>
      <c r="M31" s="964"/>
      <c r="N31" s="964"/>
      <c r="O31" s="964"/>
      <c r="P31" s="964"/>
      <c r="Q31" s="964"/>
      <c r="R31" s="964"/>
      <c r="S31" s="964"/>
      <c r="T31" s="964"/>
      <c r="U31" s="964"/>
      <c r="V31" s="965"/>
      <c r="W31" s="278"/>
      <c r="X31" s="278"/>
      <c r="Y31" s="278"/>
      <c r="Z31" s="278"/>
      <c r="AA31" s="278"/>
      <c r="AB31" s="278"/>
      <c r="AC31" s="278"/>
      <c r="AD31" s="278"/>
      <c r="AE31" s="278"/>
      <c r="AF31" s="278"/>
      <c r="AG31" s="278"/>
      <c r="AH31" s="278"/>
      <c r="AI31" s="278"/>
      <c r="AJ31" s="192"/>
      <c r="AK31" s="271"/>
      <c r="AT31" s="267"/>
    </row>
    <row r="32" spans="1:49" ht="26.25" customHeight="1">
      <c r="A32" s="280" t="s">
        <v>9</v>
      </c>
      <c r="B32" s="950" t="s">
        <v>220</v>
      </c>
      <c r="C32" s="950"/>
      <c r="D32" s="919" t="str">
        <f>IF(V4=0,"",V4)</f>
        <v/>
      </c>
      <c r="E32" s="919"/>
      <c r="F32" s="281" t="s">
        <v>221</v>
      </c>
      <c r="G32" s="282"/>
      <c r="H32" s="282"/>
      <c r="I32" s="282"/>
      <c r="J32" s="282"/>
      <c r="K32" s="282"/>
      <c r="L32" s="282"/>
      <c r="M32" s="282"/>
      <c r="N32" s="282"/>
      <c r="O32" s="283"/>
      <c r="P32" s="953" t="e">
        <f>P37+W37+AD37</f>
        <v>#VALUE!</v>
      </c>
      <c r="Q32" s="954"/>
      <c r="R32" s="954"/>
      <c r="S32" s="954"/>
      <c r="T32" s="954"/>
      <c r="U32" s="955"/>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376</v>
      </c>
      <c r="C33" s="951"/>
      <c r="D33" s="951"/>
      <c r="E33" s="951"/>
      <c r="F33" s="951"/>
      <c r="G33" s="951"/>
      <c r="H33" s="951"/>
      <c r="I33" s="951"/>
      <c r="J33" s="951"/>
      <c r="K33" s="951"/>
      <c r="L33" s="951"/>
      <c r="M33" s="951"/>
      <c r="N33" s="951"/>
      <c r="O33" s="952"/>
      <c r="P33" s="953">
        <f>P38+W38+AD38</f>
        <v>0</v>
      </c>
      <c r="Q33" s="954"/>
      <c r="R33" s="954"/>
      <c r="S33" s="954"/>
      <c r="T33" s="954"/>
      <c r="U33" s="955"/>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56"/>
      <c r="B36" s="957"/>
      <c r="C36" s="957"/>
      <c r="D36" s="957"/>
      <c r="E36" s="957"/>
      <c r="F36" s="957"/>
      <c r="G36" s="957"/>
      <c r="H36" s="957"/>
      <c r="I36" s="957"/>
      <c r="J36" s="957"/>
      <c r="K36" s="957"/>
      <c r="L36" s="957"/>
      <c r="M36" s="957"/>
      <c r="N36" s="957"/>
      <c r="O36" s="958"/>
      <c r="P36" s="959" t="s">
        <v>222</v>
      </c>
      <c r="Q36" s="960"/>
      <c r="R36" s="960"/>
      <c r="S36" s="960"/>
      <c r="T36" s="960"/>
      <c r="U36" s="961"/>
      <c r="V36" s="291" t="str">
        <f>IF(B19="○", IF(P37="","",IF(P38="","",IF(P38&gt;P37,"○","☓"))),"")</f>
        <v/>
      </c>
      <c r="W36" s="962" t="s">
        <v>223</v>
      </c>
      <c r="X36" s="960"/>
      <c r="Y36" s="960"/>
      <c r="Z36" s="960"/>
      <c r="AA36" s="960"/>
      <c r="AB36" s="961"/>
      <c r="AC36" s="291" t="str">
        <f>IF(M19="○", IF(W37="","",IF(W38="","",IF(W38&gt;W37,"○","☓"))),"")</f>
        <v/>
      </c>
      <c r="AD36" s="962" t="s">
        <v>217</v>
      </c>
      <c r="AE36" s="960"/>
      <c r="AF36" s="960"/>
      <c r="AG36" s="960"/>
      <c r="AH36" s="960"/>
      <c r="AI36" s="961"/>
      <c r="AJ36" s="291" t="str">
        <f>IF(X19="○", IF(AD37="","",IF(AD38="","",IF(AD38&gt;AD37,"○","☓"))),"")</f>
        <v/>
      </c>
      <c r="AL36" s="1102" t="s">
        <v>378</v>
      </c>
      <c r="AM36" s="1102"/>
      <c r="AN36" s="1102"/>
      <c r="AO36" s="1102"/>
      <c r="AP36" s="1102"/>
      <c r="AQ36" s="1102"/>
      <c r="AR36" s="1102"/>
      <c r="AS36" s="1102"/>
      <c r="AT36" s="1102"/>
      <c r="AU36" s="1102"/>
      <c r="AV36" s="1103"/>
    </row>
    <row r="37" spans="1:73" ht="26.25" customHeight="1" thickBot="1">
      <c r="A37" s="280" t="s">
        <v>9</v>
      </c>
      <c r="B37" s="950" t="s">
        <v>220</v>
      </c>
      <c r="C37" s="950"/>
      <c r="D37" s="919" t="str">
        <f>IF(V4=0,"",V4)</f>
        <v/>
      </c>
      <c r="E37" s="919"/>
      <c r="F37" s="281" t="s">
        <v>221</v>
      </c>
      <c r="G37" s="282"/>
      <c r="H37" s="282"/>
      <c r="I37" s="282"/>
      <c r="J37" s="282"/>
      <c r="K37" s="282"/>
      <c r="L37" s="282"/>
      <c r="M37" s="282"/>
      <c r="N37" s="282"/>
      <c r="O37" s="283"/>
      <c r="P37" s="1078" t="str">
        <f>IF('別紙様式2-2 個表_処遇'!O5="","",'別紙様式2-2 個表_処遇'!O5)</f>
        <v/>
      </c>
      <c r="Q37" s="1079"/>
      <c r="R37" s="1079"/>
      <c r="S37" s="1079"/>
      <c r="T37" s="1079"/>
      <c r="U37" s="1079"/>
      <c r="V37" s="292" t="s">
        <v>1</v>
      </c>
      <c r="W37" s="1013" t="str">
        <f>IF('別紙様式2-3 個表_特定'!O5="","",'別紙様式2-3 個表_特定'!O5)</f>
        <v/>
      </c>
      <c r="X37" s="1014"/>
      <c r="Y37" s="1014"/>
      <c r="Z37" s="1014"/>
      <c r="AA37" s="1014"/>
      <c r="AB37" s="1014"/>
      <c r="AC37" s="292" t="s">
        <v>1</v>
      </c>
      <c r="AD37" s="1013" t="str">
        <f>IF('別紙様式2-4 個表_ベースアップ'!O5="","",'別紙様式2-4 個表_ベースアップ'!O5)</f>
        <v/>
      </c>
      <c r="AE37" s="1014"/>
      <c r="AF37" s="1014"/>
      <c r="AG37" s="1014"/>
      <c r="AH37" s="1014"/>
      <c r="AI37" s="1014"/>
      <c r="AJ37" s="293" t="s">
        <v>1</v>
      </c>
      <c r="AL37" s="252"/>
    </row>
    <row r="38" spans="1:73" ht="30" customHeight="1" thickBot="1">
      <c r="A38" s="280" t="s">
        <v>10</v>
      </c>
      <c r="B38" s="828" t="s">
        <v>377</v>
      </c>
      <c r="C38" s="951"/>
      <c r="D38" s="951"/>
      <c r="E38" s="951"/>
      <c r="F38" s="951"/>
      <c r="G38" s="951"/>
      <c r="H38" s="951"/>
      <c r="I38" s="951"/>
      <c r="J38" s="951"/>
      <c r="K38" s="951"/>
      <c r="L38" s="951"/>
      <c r="M38" s="951"/>
      <c r="N38" s="951"/>
      <c r="O38" s="951"/>
      <c r="P38" s="1015"/>
      <c r="Q38" s="1016"/>
      <c r="R38" s="1016"/>
      <c r="S38" s="1016"/>
      <c r="T38" s="1016"/>
      <c r="U38" s="1017"/>
      <c r="V38" s="294" t="s">
        <v>1</v>
      </c>
      <c r="W38" s="1018"/>
      <c r="X38" s="1019"/>
      <c r="Y38" s="1019"/>
      <c r="Z38" s="1019"/>
      <c r="AA38" s="1019"/>
      <c r="AB38" s="1020"/>
      <c r="AC38" s="294" t="s">
        <v>1</v>
      </c>
      <c r="AD38" s="885">
        <f>S139+S142</f>
        <v>0</v>
      </c>
      <c r="AE38" s="886"/>
      <c r="AF38" s="886"/>
      <c r="AG38" s="886"/>
      <c r="AH38" s="886"/>
      <c r="AI38" s="887"/>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0" t="b">
        <v>0</v>
      </c>
      <c r="B48" s="871"/>
      <c r="C48" s="868" t="s">
        <v>299</v>
      </c>
      <c r="D48" s="868"/>
      <c r="E48" s="868"/>
      <c r="F48" s="868"/>
      <c r="G48" s="868"/>
      <c r="H48" s="868"/>
      <c r="I48" s="868"/>
      <c r="J48" s="868"/>
      <c r="K48" s="868"/>
      <c r="L48" s="868"/>
      <c r="M48" s="868"/>
      <c r="N48" s="868"/>
      <c r="O48" s="868"/>
      <c r="P48" s="868"/>
      <c r="Q48" s="868"/>
      <c r="R48" s="868"/>
      <c r="S48" s="868"/>
      <c r="T48" s="868"/>
      <c r="U48" s="868"/>
      <c r="V48" s="869"/>
      <c r="W48" s="278" t="s">
        <v>286</v>
      </c>
      <c r="X48" s="291" t="str">
        <f>IF(A48="","",IF(A48=TRUE,"○","×"))</f>
        <v>×</v>
      </c>
      <c r="Y48" s="304" t="s">
        <v>288</v>
      </c>
      <c r="Z48" s="278"/>
      <c r="AA48" s="278"/>
      <c r="AB48" s="278"/>
      <c r="AC48" s="278"/>
      <c r="AD48" s="278"/>
      <c r="AE48" s="278"/>
      <c r="AF48" s="278"/>
      <c r="AG48" s="278"/>
      <c r="AH48" s="278"/>
      <c r="AI48" s="278"/>
      <c r="AJ48" s="192"/>
      <c r="AK48" s="271"/>
      <c r="AL48" s="1102" t="s">
        <v>428</v>
      </c>
      <c r="AM48" s="1102"/>
      <c r="AN48" s="1102"/>
      <c r="AO48" s="1102"/>
      <c r="AP48" s="1102"/>
      <c r="AQ48" s="1102"/>
      <c r="AR48" s="1102"/>
      <c r="AS48" s="1102"/>
      <c r="AT48" s="1102"/>
      <c r="AU48" s="1102"/>
      <c r="AV48" s="1103"/>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437</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06">
        <f>P38</f>
        <v>0</v>
      </c>
      <c r="T53" s="1007"/>
      <c r="U53" s="1007"/>
      <c r="V53" s="1007"/>
      <c r="W53" s="1007"/>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46" t="s">
        <v>385</v>
      </c>
      <c r="AM53" s="1102"/>
      <c r="AN53" s="1102"/>
      <c r="AO53" s="1102"/>
      <c r="AP53" s="1102"/>
      <c r="AQ53" s="1102"/>
      <c r="AR53" s="1102"/>
      <c r="AS53" s="1102"/>
      <c r="AT53" s="1102"/>
      <c r="AU53" s="1102"/>
      <c r="AV53" s="1103"/>
      <c r="AZ53" s="305"/>
    </row>
    <row r="54" spans="1:52" ht="21.75" customHeight="1" thickBot="1">
      <c r="A54" s="314" t="s">
        <v>276</v>
      </c>
      <c r="B54" s="315"/>
      <c r="C54" s="315"/>
      <c r="D54" s="315"/>
      <c r="E54" s="316"/>
      <c r="F54" s="316"/>
      <c r="G54" s="316"/>
      <c r="H54" s="316"/>
      <c r="I54" s="316"/>
      <c r="J54" s="316"/>
      <c r="K54" s="316"/>
      <c r="L54" s="316"/>
      <c r="M54" s="317"/>
      <c r="N54" s="318" t="s">
        <v>21</v>
      </c>
      <c r="O54" s="318"/>
      <c r="P54" s="906"/>
      <c r="Q54" s="906"/>
      <c r="R54" s="318" t="s">
        <v>11</v>
      </c>
      <c r="S54" s="906"/>
      <c r="T54" s="906"/>
      <c r="U54" s="318" t="s">
        <v>12</v>
      </c>
      <c r="V54" s="319" t="s">
        <v>13</v>
      </c>
      <c r="W54" s="319"/>
      <c r="X54" s="318" t="s">
        <v>21</v>
      </c>
      <c r="Y54" s="318"/>
      <c r="Z54" s="906"/>
      <c r="AA54" s="906"/>
      <c r="AB54" s="318" t="s">
        <v>11</v>
      </c>
      <c r="AC54" s="906"/>
      <c r="AD54" s="906"/>
      <c r="AE54" s="318" t="s">
        <v>12</v>
      </c>
      <c r="AF54" s="318" t="s">
        <v>116</v>
      </c>
      <c r="AG54" s="318" t="str">
        <f>IF(P54&gt;=1,(Z54*12+AC54)-(P54*12+S54)+1,"")</f>
        <v/>
      </c>
      <c r="AH54" s="1071" t="s">
        <v>117</v>
      </c>
      <c r="AI54" s="1071"/>
      <c r="AJ54" s="320" t="s">
        <v>48</v>
      </c>
      <c r="AL54" s="321"/>
      <c r="AU54" s="267"/>
    </row>
    <row r="55" spans="1:52" s="251" customFormat="1" ht="30" customHeight="1">
      <c r="A55" s="1109" t="s">
        <v>35</v>
      </c>
      <c r="B55" s="1110"/>
      <c r="C55" s="1110"/>
      <c r="D55" s="1110"/>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898"/>
      <c r="AE55" s="898"/>
      <c r="AF55" s="898"/>
      <c r="AG55" s="898"/>
      <c r="AH55" s="898"/>
      <c r="AI55" s="324" t="s">
        <v>140</v>
      </c>
      <c r="AJ55" s="326"/>
      <c r="AK55" s="257"/>
      <c r="AL55" s="252"/>
      <c r="AM55" s="252"/>
      <c r="AN55" s="252"/>
      <c r="AO55" s="252"/>
      <c r="AP55" s="252"/>
      <c r="AQ55" s="252"/>
      <c r="AR55" s="252"/>
      <c r="AS55" s="252"/>
      <c r="AT55" s="252"/>
      <c r="AU55" s="252"/>
      <c r="AV55" s="252"/>
      <c r="AW55" s="252"/>
    </row>
    <row r="56" spans="1:52" s="251" customFormat="1" ht="18.75" customHeight="1">
      <c r="A56" s="1111" t="s">
        <v>32</v>
      </c>
      <c r="B56" s="1112"/>
      <c r="C56" s="1112"/>
      <c r="D56" s="1112"/>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113"/>
      <c r="B57" s="1023"/>
      <c r="C57" s="1023"/>
      <c r="D57" s="1023"/>
      <c r="E57" s="51" t="b">
        <v>0</v>
      </c>
      <c r="F57" s="331" t="s">
        <v>36</v>
      </c>
      <c r="G57" s="329"/>
      <c r="H57" s="329"/>
      <c r="I57" s="329"/>
      <c r="J57" s="329"/>
      <c r="L57" s="52" t="b">
        <v>0</v>
      </c>
      <c r="M57" s="331" t="s">
        <v>118</v>
      </c>
      <c r="N57" s="329"/>
      <c r="O57" s="329"/>
      <c r="P57" s="303"/>
      <c r="Q57" s="303"/>
      <c r="R57" s="331"/>
      <c r="S57" s="53" t="b">
        <v>0</v>
      </c>
      <c r="T57" s="331" t="s">
        <v>29</v>
      </c>
      <c r="U57" s="303"/>
      <c r="W57" s="331" t="s">
        <v>30</v>
      </c>
      <c r="X57" s="897"/>
      <c r="Y57" s="897"/>
      <c r="Z57" s="897"/>
      <c r="AA57" s="897"/>
      <c r="AB57" s="897"/>
      <c r="AC57" s="897"/>
      <c r="AD57" s="897"/>
      <c r="AE57" s="897"/>
      <c r="AF57" s="897"/>
      <c r="AG57" s="897"/>
      <c r="AH57" s="897"/>
      <c r="AI57" s="897"/>
      <c r="AJ57" s="332" t="s">
        <v>31</v>
      </c>
      <c r="AK57" s="257"/>
      <c r="AL57" s="252"/>
      <c r="AM57" s="252"/>
      <c r="AN57" s="252"/>
      <c r="AO57" s="252"/>
      <c r="AP57" s="252"/>
      <c r="AQ57" s="252"/>
      <c r="AR57" s="252"/>
      <c r="AS57" s="252"/>
      <c r="AT57" s="252"/>
      <c r="AU57" s="252"/>
      <c r="AV57" s="252"/>
      <c r="AW57" s="252"/>
    </row>
    <row r="58" spans="1:52" s="251" customFormat="1" ht="19.5" customHeight="1">
      <c r="A58" s="1113"/>
      <c r="B58" s="1023"/>
      <c r="C58" s="1023"/>
      <c r="D58" s="1023"/>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113"/>
      <c r="B59" s="1023"/>
      <c r="C59" s="1023"/>
      <c r="D59" s="1023"/>
      <c r="E59" s="888"/>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c r="AK59" s="257"/>
      <c r="AL59" s="252"/>
      <c r="AM59" s="252"/>
      <c r="AN59" s="252"/>
      <c r="AO59" s="252"/>
      <c r="AP59" s="252"/>
      <c r="AQ59" s="252"/>
      <c r="AR59" s="252"/>
      <c r="AS59" s="252"/>
      <c r="AT59" s="252"/>
      <c r="AU59" s="252"/>
      <c r="AV59" s="252"/>
      <c r="AW59" s="252"/>
    </row>
    <row r="60" spans="1:52" s="251" customFormat="1" ht="18.75" customHeight="1" thickBot="1">
      <c r="A60" s="1113"/>
      <c r="B60" s="1023"/>
      <c r="C60" s="1023"/>
      <c r="D60" s="1023"/>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114"/>
      <c r="B61" s="1115"/>
      <c r="C61" s="1115"/>
      <c r="D61" s="1115"/>
      <c r="E61" s="338" t="s">
        <v>120</v>
      </c>
      <c r="F61" s="339"/>
      <c r="G61" s="339"/>
      <c r="H61" s="339"/>
      <c r="I61" s="339"/>
      <c r="J61" s="339"/>
      <c r="K61" s="339"/>
      <c r="L61" s="1066" t="s">
        <v>330</v>
      </c>
      <c r="M61" s="1067"/>
      <c r="N61" s="1067"/>
      <c r="O61" s="1084"/>
      <c r="P61" s="1084"/>
      <c r="Q61" s="340" t="s">
        <v>4</v>
      </c>
      <c r="R61" s="1084"/>
      <c r="S61" s="1084"/>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447</v>
      </c>
      <c r="B64" s="896" t="s">
        <v>453</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2" t="s">
        <v>438</v>
      </c>
      <c r="V65" s="893"/>
      <c r="W65" s="893"/>
      <c r="X65" s="893"/>
      <c r="Y65" s="893"/>
      <c r="Z65" s="893"/>
      <c r="AA65" s="893"/>
      <c r="AB65" s="893"/>
      <c r="AC65" s="893"/>
      <c r="AD65" s="893"/>
      <c r="AE65" s="893"/>
      <c r="AF65" s="893"/>
      <c r="AG65" s="219" t="b">
        <v>0</v>
      </c>
      <c r="AH65" s="362" t="s">
        <v>49</v>
      </c>
      <c r="AI65" s="363"/>
      <c r="AJ65" s="313" t="str">
        <f>IF(B19="○", IF(COUNTIF('別紙様式2-2 個表_処遇'!T11:T110,"*加算Ⅰ*")+COUNTIF('別紙様式2-2 個表_処遇'!T11:T110,"*加算Ⅱ*"),IF(AG65=TRUE,"○","×"),""),"")</f>
        <v/>
      </c>
      <c r="AK65" s="257"/>
      <c r="AL65" s="946" t="s">
        <v>379</v>
      </c>
      <c r="AM65" s="1102"/>
      <c r="AN65" s="1102"/>
      <c r="AO65" s="1102"/>
      <c r="AP65" s="1102"/>
      <c r="AQ65" s="1102"/>
      <c r="AR65" s="1102"/>
      <c r="AS65" s="1102"/>
      <c r="AT65" s="1102"/>
      <c r="AU65" s="1102"/>
      <c r="AV65" s="1103"/>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4" t="s">
        <v>438</v>
      </c>
      <c r="V70" s="895"/>
      <c r="W70" s="895"/>
      <c r="X70" s="895"/>
      <c r="Y70" s="895"/>
      <c r="Z70" s="895"/>
      <c r="AA70" s="895"/>
      <c r="AB70" s="895"/>
      <c r="AC70" s="895"/>
      <c r="AD70" s="895"/>
      <c r="AE70" s="895"/>
      <c r="AF70" s="895"/>
      <c r="AG70" s="219" t="b">
        <v>0</v>
      </c>
      <c r="AH70" s="362" t="s">
        <v>49</v>
      </c>
      <c r="AI70" s="363"/>
      <c r="AJ70" s="313" t="str">
        <f>IF(B19="○", IF(COUNTIF('別紙様式2-2 個表_処遇'!T11:T110,"*加算Ⅰ*")+COUNTIF('別紙様式2-2 個表_処遇'!T11:T110,"*加算Ⅱ*"),IF(AND(AG70=TRUE, OR(AND(K72=TRUE,M74&lt;&gt;""), AND(K75=TRUE,M76&lt;&gt;""))),"○","×"),""),"")</f>
        <v/>
      </c>
      <c r="AK70" s="390"/>
      <c r="AL70" s="946" t="s">
        <v>380</v>
      </c>
      <c r="AM70" s="1102"/>
      <c r="AN70" s="1102"/>
      <c r="AO70" s="1102"/>
      <c r="AP70" s="1102"/>
      <c r="AQ70" s="1102"/>
      <c r="AR70" s="1102"/>
      <c r="AS70" s="1102"/>
      <c r="AT70" s="1102"/>
      <c r="AU70" s="1102"/>
      <c r="AV70" s="1103"/>
      <c r="AW70" s="252"/>
    </row>
    <row r="71" spans="1:49" s="251" customFormat="1" ht="31.5" customHeight="1" thickBot="1">
      <c r="A71" s="909"/>
      <c r="B71" s="391"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7"/>
      <c r="AL71" s="392"/>
      <c r="AM71" s="238"/>
      <c r="AN71" s="238"/>
      <c r="AO71" s="238"/>
      <c r="AP71" s="252"/>
      <c r="AQ71" s="252"/>
      <c r="AR71" s="252"/>
      <c r="AS71" s="252"/>
      <c r="AT71" s="252"/>
      <c r="AU71" s="252"/>
      <c r="AV71" s="252"/>
      <c r="AW71" s="252"/>
    </row>
    <row r="72" spans="1:49" s="251" customFormat="1" ht="12" customHeight="1">
      <c r="A72" s="910"/>
      <c r="B72" s="926"/>
      <c r="C72" s="915" t="s">
        <v>146</v>
      </c>
      <c r="D72" s="797"/>
      <c r="E72" s="797"/>
      <c r="F72" s="797"/>
      <c r="G72" s="797"/>
      <c r="H72" s="797"/>
      <c r="I72" s="797"/>
      <c r="J72" s="797"/>
      <c r="K72" s="1089" t="b">
        <v>0</v>
      </c>
      <c r="L72" s="928" t="s">
        <v>147</v>
      </c>
      <c r="M72" s="1121" t="s">
        <v>340</v>
      </c>
      <c r="N72" s="1122"/>
      <c r="O72" s="1122"/>
      <c r="P72" s="1122"/>
      <c r="Q72" s="1122"/>
      <c r="R72" s="1122"/>
      <c r="S72" s="1122"/>
      <c r="T72" s="1122"/>
      <c r="U72" s="1122"/>
      <c r="V72" s="1122"/>
      <c r="W72" s="1122"/>
      <c r="X72" s="1122"/>
      <c r="Y72" s="1122"/>
      <c r="Z72" s="1122"/>
      <c r="AA72" s="1122"/>
      <c r="AB72" s="1122"/>
      <c r="AC72" s="1122"/>
      <c r="AD72" s="1122"/>
      <c r="AE72" s="1122"/>
      <c r="AF72" s="1122"/>
      <c r="AG72" s="1122"/>
      <c r="AH72" s="1122"/>
      <c r="AI72" s="1122"/>
      <c r="AJ72" s="1123"/>
      <c r="AK72" s="393"/>
      <c r="AL72" s="394"/>
      <c r="AM72" s="252"/>
      <c r="AN72" s="252"/>
      <c r="AO72" s="252"/>
      <c r="AP72" s="252"/>
      <c r="AQ72" s="252"/>
      <c r="AR72" s="252"/>
      <c r="AS72" s="252"/>
      <c r="AT72" s="252"/>
      <c r="AU72" s="252"/>
      <c r="AV72" s="252"/>
      <c r="AW72" s="252"/>
    </row>
    <row r="73" spans="1:49" s="251" customFormat="1" ht="13.5" customHeight="1">
      <c r="A73" s="910"/>
      <c r="B73" s="927"/>
      <c r="C73" s="915"/>
      <c r="D73" s="797"/>
      <c r="E73" s="797"/>
      <c r="F73" s="797"/>
      <c r="G73" s="797"/>
      <c r="H73" s="797"/>
      <c r="I73" s="797"/>
      <c r="J73" s="797"/>
      <c r="K73" s="1090"/>
      <c r="L73" s="929"/>
      <c r="M73" s="112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25"/>
      <c r="AK73" s="393"/>
      <c r="AL73" s="394"/>
      <c r="AM73" s="238"/>
      <c r="AN73" s="238"/>
      <c r="AO73" s="252"/>
      <c r="AP73" s="252"/>
      <c r="AQ73" s="252"/>
      <c r="AR73" s="252"/>
      <c r="AS73" s="252"/>
      <c r="AT73" s="252"/>
      <c r="AU73" s="252"/>
      <c r="AV73" s="252"/>
      <c r="AW73" s="252"/>
    </row>
    <row r="74" spans="1:49" s="251" customFormat="1" ht="33" customHeight="1">
      <c r="A74" s="910"/>
      <c r="B74" s="927"/>
      <c r="C74" s="915"/>
      <c r="D74" s="797"/>
      <c r="E74" s="797"/>
      <c r="F74" s="797"/>
      <c r="G74" s="797"/>
      <c r="H74" s="797"/>
      <c r="I74" s="797"/>
      <c r="J74" s="797"/>
      <c r="K74" s="1091"/>
      <c r="L74" s="930"/>
      <c r="M74" s="1099"/>
      <c r="N74" s="1100"/>
      <c r="O74" s="1100"/>
      <c r="P74" s="1100"/>
      <c r="Q74" s="1100"/>
      <c r="R74" s="1100"/>
      <c r="S74" s="1100"/>
      <c r="T74" s="1100"/>
      <c r="U74" s="1100"/>
      <c r="V74" s="1100"/>
      <c r="W74" s="1100"/>
      <c r="X74" s="1100"/>
      <c r="Y74" s="1100"/>
      <c r="Z74" s="1100"/>
      <c r="AA74" s="1100"/>
      <c r="AB74" s="1100"/>
      <c r="AC74" s="1100"/>
      <c r="AD74" s="1100"/>
      <c r="AE74" s="1100"/>
      <c r="AF74" s="1100"/>
      <c r="AG74" s="1100"/>
      <c r="AH74" s="1100"/>
      <c r="AI74" s="1100"/>
      <c r="AJ74" s="1101"/>
      <c r="AK74" s="257"/>
      <c r="AL74" s="394"/>
      <c r="AM74" s="252"/>
      <c r="AN74" s="252"/>
      <c r="AO74" s="252"/>
      <c r="AP74" s="252"/>
      <c r="AQ74" s="252"/>
      <c r="AR74" s="252"/>
      <c r="AS74" s="252"/>
      <c r="AT74" s="252"/>
      <c r="AU74" s="252"/>
      <c r="AV74" s="252"/>
      <c r="AW74" s="252"/>
    </row>
    <row r="75" spans="1:49" s="251" customFormat="1" ht="19.5" customHeight="1">
      <c r="A75" s="910"/>
      <c r="B75" s="927"/>
      <c r="C75" s="915"/>
      <c r="D75" s="797"/>
      <c r="E75" s="797"/>
      <c r="F75" s="797"/>
      <c r="G75" s="797"/>
      <c r="H75" s="797"/>
      <c r="I75" s="797"/>
      <c r="J75" s="797"/>
      <c r="K75" s="1092" t="b">
        <v>0</v>
      </c>
      <c r="L75" s="929"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1"/>
      <c r="B76" s="927"/>
      <c r="C76" s="915"/>
      <c r="D76" s="797"/>
      <c r="E76" s="797"/>
      <c r="F76" s="797"/>
      <c r="G76" s="797"/>
      <c r="H76" s="797"/>
      <c r="I76" s="797"/>
      <c r="J76" s="797"/>
      <c r="K76" s="1093"/>
      <c r="L76" s="939"/>
      <c r="M76" s="1118"/>
      <c r="N76" s="1119"/>
      <c r="O76" s="1119"/>
      <c r="P76" s="1119"/>
      <c r="Q76" s="1119"/>
      <c r="R76" s="1119"/>
      <c r="S76" s="1119"/>
      <c r="T76" s="1119"/>
      <c r="U76" s="1119"/>
      <c r="V76" s="1119"/>
      <c r="W76" s="1119"/>
      <c r="X76" s="1119"/>
      <c r="Y76" s="1119"/>
      <c r="Z76" s="1119"/>
      <c r="AA76" s="1119"/>
      <c r="AB76" s="1119"/>
      <c r="AC76" s="1119"/>
      <c r="AD76" s="1119"/>
      <c r="AE76" s="1119"/>
      <c r="AF76" s="1119"/>
      <c r="AG76" s="1119"/>
      <c r="AH76" s="1119"/>
      <c r="AI76" s="1119"/>
      <c r="AJ76" s="112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46" t="s">
        <v>381</v>
      </c>
      <c r="AM79" s="947"/>
      <c r="AN79" s="947"/>
      <c r="AO79" s="947"/>
      <c r="AP79" s="947"/>
      <c r="AQ79" s="947"/>
      <c r="AR79" s="947"/>
      <c r="AS79" s="947"/>
      <c r="AT79" s="947"/>
      <c r="AU79" s="947"/>
      <c r="AV79" s="948"/>
      <c r="AW79" s="252"/>
    </row>
    <row r="80" spans="1:49" s="251" customFormat="1" ht="28.5" customHeight="1" thickBot="1">
      <c r="A80" s="909"/>
      <c r="B80" s="365" t="s">
        <v>143</v>
      </c>
      <c r="C80" s="1097"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098"/>
      <c r="AK80" s="271"/>
      <c r="AL80" s="252"/>
      <c r="AM80" s="252"/>
      <c r="AN80" s="252"/>
      <c r="AO80" s="252"/>
      <c r="AP80" s="252"/>
      <c r="AQ80" s="252"/>
      <c r="AR80" s="252"/>
      <c r="AS80" s="252"/>
      <c r="AT80" s="252"/>
      <c r="AU80" s="252"/>
      <c r="AV80" s="252"/>
      <c r="AW80" s="252"/>
    </row>
    <row r="81" spans="1:52" s="251" customFormat="1" ht="30.75" customHeight="1">
      <c r="A81" s="910"/>
      <c r="B81" s="926"/>
      <c r="C81" s="912" t="s">
        <v>155</v>
      </c>
      <c r="D81" s="913"/>
      <c r="E81" s="913"/>
      <c r="F81" s="913"/>
      <c r="G81" s="913"/>
      <c r="H81" s="913"/>
      <c r="I81" s="913"/>
      <c r="J81" s="914"/>
      <c r="K81" s="220" t="b">
        <v>0</v>
      </c>
      <c r="L81" s="408" t="s">
        <v>68</v>
      </c>
      <c r="M81" s="1094" t="s">
        <v>43</v>
      </c>
      <c r="N81" s="1095"/>
      <c r="O81" s="1095"/>
      <c r="P81" s="1095"/>
      <c r="Q81" s="1095"/>
      <c r="R81" s="1095"/>
      <c r="S81" s="1095"/>
      <c r="T81" s="1095"/>
      <c r="U81" s="1095"/>
      <c r="V81" s="1095"/>
      <c r="W81" s="1095"/>
      <c r="X81" s="1095"/>
      <c r="Y81" s="1095"/>
      <c r="Z81" s="1095"/>
      <c r="AA81" s="1095"/>
      <c r="AB81" s="1095"/>
      <c r="AC81" s="1095"/>
      <c r="AD81" s="1095"/>
      <c r="AE81" s="1095"/>
      <c r="AF81" s="1095"/>
      <c r="AG81" s="1095"/>
      <c r="AH81" s="1095"/>
      <c r="AI81" s="1095"/>
      <c r="AJ81" s="1096"/>
      <c r="AK81" s="271"/>
      <c r="AL81" s="370"/>
      <c r="AM81" s="252"/>
      <c r="AN81" s="252"/>
      <c r="AO81" s="252"/>
      <c r="AP81" s="252"/>
      <c r="AQ81" s="252"/>
      <c r="AR81" s="252"/>
      <c r="AS81" s="252"/>
      <c r="AT81" s="252"/>
      <c r="AU81" s="252"/>
      <c r="AV81" s="252"/>
      <c r="AW81" s="252"/>
    </row>
    <row r="82" spans="1:52" s="251" customFormat="1" ht="39.75" customHeight="1">
      <c r="A82" s="910"/>
      <c r="B82" s="927"/>
      <c r="C82" s="915"/>
      <c r="D82" s="797"/>
      <c r="E82" s="797"/>
      <c r="F82" s="797"/>
      <c r="G82" s="797"/>
      <c r="H82" s="797"/>
      <c r="I82" s="797"/>
      <c r="J82" s="798"/>
      <c r="K82" s="221" t="b">
        <v>0</v>
      </c>
      <c r="L82" s="409" t="s">
        <v>149</v>
      </c>
      <c r="M82" s="1085" t="s">
        <v>40</v>
      </c>
      <c r="N82" s="1086"/>
      <c r="O82" s="1086"/>
      <c r="P82" s="1086"/>
      <c r="Q82" s="1086"/>
      <c r="R82" s="1086"/>
      <c r="S82" s="1086"/>
      <c r="T82" s="1086"/>
      <c r="U82" s="1086"/>
      <c r="V82" s="1086"/>
      <c r="W82" s="1086"/>
      <c r="X82" s="1086"/>
      <c r="Y82" s="1086"/>
      <c r="Z82" s="1086"/>
      <c r="AA82" s="1086"/>
      <c r="AB82" s="1086"/>
      <c r="AC82" s="1086"/>
      <c r="AD82" s="1086"/>
      <c r="AE82" s="1086"/>
      <c r="AF82" s="1086"/>
      <c r="AG82" s="1086"/>
      <c r="AH82" s="1086"/>
      <c r="AI82" s="1086"/>
      <c r="AJ82" s="1087"/>
      <c r="AK82" s="410"/>
      <c r="AL82" s="411"/>
      <c r="AM82" s="252"/>
      <c r="AN82" s="252"/>
      <c r="AO82" s="252"/>
      <c r="AP82" s="252"/>
      <c r="AQ82" s="252"/>
      <c r="AR82" s="252"/>
      <c r="AS82" s="252"/>
      <c r="AT82" s="252"/>
      <c r="AU82" s="252"/>
      <c r="AV82" s="252"/>
      <c r="AW82" s="252"/>
    </row>
    <row r="83" spans="1:52" s="251" customFormat="1" ht="40.5" customHeight="1" thickBot="1">
      <c r="A83" s="911"/>
      <c r="B83" s="1010"/>
      <c r="C83" s="916"/>
      <c r="D83" s="917"/>
      <c r="E83" s="917"/>
      <c r="F83" s="917"/>
      <c r="G83" s="917"/>
      <c r="H83" s="917"/>
      <c r="I83" s="917"/>
      <c r="J83" s="918"/>
      <c r="K83" s="222" t="b">
        <v>0</v>
      </c>
      <c r="L83" s="412" t="s">
        <v>148</v>
      </c>
      <c r="M83" s="872" t="s">
        <v>44</v>
      </c>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5" t="s">
        <v>439</v>
      </c>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830" t="s">
        <v>440</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362</v>
      </c>
      <c r="B91" s="830" t="s">
        <v>441</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832" t="s">
        <v>432</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1">
        <f>W38</f>
        <v>0</v>
      </c>
      <c r="T95" s="1012"/>
      <c r="U95" s="1012"/>
      <c r="V95" s="1012"/>
      <c r="W95" s="1012"/>
      <c r="X95" s="422" t="s">
        <v>1</v>
      </c>
      <c r="Y95" s="417"/>
      <c r="Z95" s="417"/>
      <c r="AA95" s="417"/>
      <c r="AB95" s="417"/>
      <c r="AC95" s="417"/>
      <c r="AD95" s="417"/>
      <c r="AE95" s="417"/>
      <c r="AF95" s="417"/>
      <c r="AG95" s="417"/>
      <c r="AH95" s="417"/>
      <c r="AI95" s="417"/>
      <c r="AJ95" s="417"/>
    </row>
    <row r="96" spans="1:52" ht="30.75" customHeight="1" thickBot="1">
      <c r="A96" s="423" t="s">
        <v>448</v>
      </c>
      <c r="C96" s="424"/>
      <c r="D96" s="424"/>
      <c r="E96" s="424"/>
      <c r="F96" s="424"/>
      <c r="G96" s="424"/>
      <c r="H96" s="424"/>
      <c r="I96" s="424"/>
      <c r="J96" s="424"/>
      <c r="K96" s="424"/>
      <c r="L96" s="425"/>
      <c r="M96" s="425"/>
      <c r="N96" s="424"/>
      <c r="O96" s="424"/>
      <c r="P96" s="426"/>
      <c r="Q96" s="426"/>
      <c r="R96" s="427"/>
      <c r="S96" s="1106" t="s">
        <v>93</v>
      </c>
      <c r="T96" s="1107"/>
      <c r="U96" s="1107"/>
      <c r="V96" s="1107"/>
      <c r="W96" s="1107"/>
      <c r="X96" s="1108"/>
      <c r="Y96" s="853" t="s">
        <v>158</v>
      </c>
      <c r="Z96" s="854"/>
      <c r="AA96" s="854"/>
      <c r="AB96" s="854"/>
      <c r="AC96" s="854"/>
      <c r="AD96" s="855"/>
      <c r="AE96" s="853" t="s">
        <v>94</v>
      </c>
      <c r="AF96" s="854"/>
      <c r="AG96" s="854"/>
      <c r="AH96" s="854"/>
      <c r="AI96" s="854"/>
      <c r="AJ96" s="855"/>
    </row>
    <row r="97" spans="1:54" ht="26.25" customHeight="1" thickBot="1">
      <c r="A97" s="428"/>
      <c r="B97" s="1152" t="s">
        <v>341</v>
      </c>
      <c r="C97" s="1153"/>
      <c r="D97" s="1153"/>
      <c r="E97" s="1153"/>
      <c r="F97" s="1153"/>
      <c r="G97" s="1153"/>
      <c r="H97" s="1153"/>
      <c r="I97" s="1153"/>
      <c r="J97" s="1153"/>
      <c r="K97" s="1153"/>
      <c r="L97" s="1153"/>
      <c r="M97" s="1153"/>
      <c r="N97" s="1153"/>
      <c r="O97" s="1153"/>
      <c r="P97" s="1153"/>
      <c r="Q97" s="1153"/>
      <c r="R97" s="1153"/>
      <c r="S97" s="993" t="b">
        <v>0</v>
      </c>
      <c r="T97" s="994"/>
      <c r="U97" s="994"/>
      <c r="V97" s="994"/>
      <c r="W97" s="994"/>
      <c r="X97" s="429"/>
      <c r="Y97" s="994" t="b">
        <v>0</v>
      </c>
      <c r="Z97" s="994"/>
      <c r="AA97" s="994"/>
      <c r="AB97" s="994"/>
      <c r="AC97" s="994"/>
      <c r="AD97" s="430"/>
      <c r="AE97" s="994" t="b">
        <v>0</v>
      </c>
      <c r="AF97" s="994"/>
      <c r="AG97" s="994"/>
      <c r="AH97" s="994"/>
      <c r="AI97" s="1088"/>
      <c r="AJ97" s="313" t="str">
        <f>IF(M19="○", IF(OR(AND(NOT(S97),NOT(Y97),AE97),AND(NOT(S97),NOT(Y97),NOT(AE97))),"×","○"),"")</f>
        <v/>
      </c>
      <c r="AK97" s="431"/>
      <c r="AL97" s="946" t="s">
        <v>312</v>
      </c>
      <c r="AM97" s="947"/>
      <c r="AN97" s="947"/>
      <c r="AO97" s="947"/>
      <c r="AP97" s="947"/>
      <c r="AQ97" s="947"/>
      <c r="AR97" s="947"/>
      <c r="AS97" s="947"/>
      <c r="AT97" s="947"/>
      <c r="AU97" s="947"/>
      <c r="AV97" s="948"/>
    </row>
    <row r="98" spans="1:54" ht="18.75" customHeight="1" thickBot="1">
      <c r="A98" s="432"/>
      <c r="B98" s="907" t="s">
        <v>391</v>
      </c>
      <c r="C98" s="908"/>
      <c r="D98" s="908"/>
      <c r="E98" s="908"/>
      <c r="F98" s="908"/>
      <c r="G98" s="908"/>
      <c r="H98" s="908"/>
      <c r="I98" s="908"/>
      <c r="J98" s="908"/>
      <c r="K98" s="908"/>
      <c r="L98" s="908"/>
      <c r="M98" s="908"/>
      <c r="N98" s="908"/>
      <c r="O98" s="908"/>
      <c r="P98" s="908"/>
      <c r="Q98" s="908"/>
      <c r="R98" s="908"/>
      <c r="S98" s="1080"/>
      <c r="T98" s="999"/>
      <c r="U98" s="999"/>
      <c r="V98" s="999"/>
      <c r="W98" s="999"/>
      <c r="X98" s="433" t="s">
        <v>216</v>
      </c>
      <c r="Y98" s="999"/>
      <c r="Z98" s="999"/>
      <c r="AA98" s="999"/>
      <c r="AB98" s="999"/>
      <c r="AC98" s="999"/>
      <c r="AD98" s="434" t="s">
        <v>216</v>
      </c>
      <c r="AE98" s="999"/>
      <c r="AF98" s="999"/>
      <c r="AG98" s="999"/>
      <c r="AH98" s="999"/>
      <c r="AI98" s="999"/>
      <c r="AJ98" s="435" t="s">
        <v>24</v>
      </c>
      <c r="AK98" s="1027" t="s">
        <v>374</v>
      </c>
    </row>
    <row r="99" spans="1:54" ht="17.25" customHeight="1" thickBot="1">
      <c r="A99" s="432"/>
      <c r="B99" s="843" t="s">
        <v>443</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27"/>
      <c r="AL99" s="946" t="s">
        <v>444</v>
      </c>
      <c r="AM99" s="1102"/>
      <c r="AN99" s="1102"/>
      <c r="AO99" s="1102"/>
      <c r="AP99" s="1102"/>
      <c r="AQ99" s="1102"/>
      <c r="AR99" s="1102"/>
      <c r="AS99" s="1102"/>
      <c r="AT99" s="1102"/>
      <c r="AU99" s="1102"/>
      <c r="AV99" s="1103"/>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28" t="s">
        <v>291</v>
      </c>
      <c r="AL100" s="946" t="s">
        <v>445</v>
      </c>
      <c r="AM100" s="1102"/>
      <c r="AN100" s="1102"/>
      <c r="AO100" s="1102"/>
      <c r="AP100" s="1102"/>
      <c r="AQ100" s="1102"/>
      <c r="AR100" s="1102"/>
      <c r="AS100" s="1102"/>
      <c r="AT100" s="1102"/>
      <c r="AU100" s="1102"/>
      <c r="AV100" s="1103"/>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081">
        <f>IFERROR(S95/((IFERROR(S98/(S99/S99), 0))+IFERROR(Y98/(S99/Y99),0)+IFERROR(AE98/(S99/AE99),0))/Y115,0)</f>
        <v>0</v>
      </c>
      <c r="T101" s="1082"/>
      <c r="U101" s="1082"/>
      <c r="V101" s="1082"/>
      <c r="W101" s="1082"/>
      <c r="X101" s="437" t="s">
        <v>139</v>
      </c>
      <c r="Y101" s="1083">
        <f>IFERROR(S95/((IFERROR(S98/(Y99/S99), 0))+IFERROR(Y98/(Y99/Y99),0)+IFERROR(AE98/(Y99/AE99),0))/Y115,0)</f>
        <v>0</v>
      </c>
      <c r="Z101" s="1082"/>
      <c r="AA101" s="1082"/>
      <c r="AB101" s="1082"/>
      <c r="AC101" s="1082"/>
      <c r="AD101" s="437" t="s">
        <v>139</v>
      </c>
      <c r="AE101" s="1083">
        <f>IFERROR(S95/((IFERROR(S98/(AE99/S99), 0))+IFERROR(Y98/(AE99/Y99),0)+IFERROR(AE98/(AE99/AE99),0))/Y115,0)</f>
        <v>0</v>
      </c>
      <c r="AF101" s="1082"/>
      <c r="AG101" s="1082"/>
      <c r="AH101" s="1082"/>
      <c r="AI101" s="1082"/>
      <c r="AJ101" s="438" t="s">
        <v>139</v>
      </c>
      <c r="AK101" s="1028"/>
    </row>
    <row r="102" spans="1:54" ht="19.5" customHeight="1">
      <c r="A102" s="432"/>
      <c r="B102" s="1008" t="s">
        <v>293</v>
      </c>
      <c r="C102" s="1009"/>
      <c r="D102" s="1009"/>
      <c r="E102" s="1009"/>
      <c r="F102" s="1009"/>
      <c r="G102" s="1009"/>
      <c r="H102" s="1009"/>
      <c r="I102" s="1009"/>
      <c r="J102" s="1009"/>
      <c r="K102" s="1009"/>
      <c r="L102" s="1009"/>
      <c r="M102" s="1009"/>
      <c r="N102" s="1009"/>
      <c r="O102" s="1009"/>
      <c r="P102" s="1009"/>
      <c r="Q102" s="1009"/>
      <c r="R102" s="1009"/>
      <c r="S102" s="439" t="s">
        <v>125</v>
      </c>
      <c r="T102" s="997" t="e">
        <f>S98*S101*Y115</f>
        <v>#VALUE!</v>
      </c>
      <c r="U102" s="997"/>
      <c r="V102" s="997"/>
      <c r="W102" s="440" t="s">
        <v>139</v>
      </c>
      <c r="X102" s="441" t="s">
        <v>140</v>
      </c>
      <c r="Y102" s="442" t="s">
        <v>125</v>
      </c>
      <c r="Z102" s="998" t="e">
        <f>Y98*Y101*Y115</f>
        <v>#VALUE!</v>
      </c>
      <c r="AA102" s="998"/>
      <c r="AB102" s="998"/>
      <c r="AC102" s="443" t="s">
        <v>139</v>
      </c>
      <c r="AD102" s="441" t="s">
        <v>140</v>
      </c>
      <c r="AE102" s="442" t="s">
        <v>125</v>
      </c>
      <c r="AF102" s="998" t="e">
        <f>AE98*AE101*Y115</f>
        <v>#VALUE!</v>
      </c>
      <c r="AG102" s="998"/>
      <c r="AH102" s="998"/>
      <c r="AI102" s="443" t="s">
        <v>139</v>
      </c>
      <c r="AJ102" s="444" t="s">
        <v>140</v>
      </c>
    </row>
    <row r="103" spans="1:54" ht="24.75" customHeight="1" thickBot="1">
      <c r="A103" s="428"/>
      <c r="B103" s="1157" t="s">
        <v>382</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54"/>
      <c r="Z103" s="1155"/>
      <c r="AA103" s="1155"/>
      <c r="AB103" s="1155"/>
      <c r="AC103" s="1156"/>
      <c r="AD103" s="445" t="s">
        <v>1</v>
      </c>
      <c r="AE103" s="933"/>
      <c r="AF103" s="934"/>
      <c r="AG103" s="934"/>
      <c r="AH103" s="934"/>
      <c r="AI103" s="935"/>
      <c r="AJ103" s="446" t="s">
        <v>1</v>
      </c>
      <c r="AK103" s="249"/>
    </row>
    <row r="104" spans="1:54" ht="30.75" customHeight="1" thickBot="1">
      <c r="A104" s="428"/>
      <c r="B104" s="1148" t="s">
        <v>383</v>
      </c>
      <c r="C104" s="1149"/>
      <c r="D104" s="1149"/>
      <c r="E104" s="1149"/>
      <c r="F104" s="1149"/>
      <c r="G104" s="1149"/>
      <c r="H104" s="1149"/>
      <c r="I104" s="1149"/>
      <c r="J104" s="1149"/>
      <c r="K104" s="1149"/>
      <c r="L104" s="1149"/>
      <c r="M104" s="1149"/>
      <c r="N104" s="1149"/>
      <c r="O104" s="1149"/>
      <c r="P104" s="1149"/>
      <c r="Q104" s="1149"/>
      <c r="R104" s="1149"/>
      <c r="S104" s="1056"/>
      <c r="T104" s="1056"/>
      <c r="U104" s="1056"/>
      <c r="V104" s="1056"/>
      <c r="W104" s="1056"/>
      <c r="X104" s="1056"/>
      <c r="Y104" s="1000"/>
      <c r="Z104" s="1001"/>
      <c r="AA104" s="1001"/>
      <c r="AB104" s="1001"/>
      <c r="AC104" s="1001"/>
      <c r="AD104" s="447" t="s">
        <v>1</v>
      </c>
      <c r="AE104" s="448" t="s">
        <v>286</v>
      </c>
      <c r="AF104" s="449" t="str">
        <f>IF(M19="○", IF(Y104,IF(Y104&lt;=4400000,"○","☓"),""),"")</f>
        <v/>
      </c>
      <c r="AG104" s="450" t="s">
        <v>307</v>
      </c>
      <c r="AH104" s="451"/>
      <c r="AI104" s="451"/>
      <c r="AJ104" s="451"/>
      <c r="AK104" s="257"/>
      <c r="AL104" s="946" t="s">
        <v>429</v>
      </c>
      <c r="AM104" s="1102"/>
      <c r="AN104" s="1102"/>
      <c r="AO104" s="1102"/>
      <c r="AP104" s="1102"/>
      <c r="AQ104" s="1102"/>
      <c r="AR104" s="1102"/>
      <c r="AS104" s="1102"/>
      <c r="AT104" s="1102"/>
      <c r="AU104" s="1102"/>
      <c r="AV104" s="1103"/>
    </row>
    <row r="105" spans="1:54" s="251" customFormat="1" ht="28.5" customHeight="1">
      <c r="A105" s="452"/>
      <c r="B105" s="1150" t="s">
        <v>300</v>
      </c>
      <c r="C105" s="1151"/>
      <c r="D105" s="1151"/>
      <c r="E105" s="1151"/>
      <c r="F105" s="1151"/>
      <c r="G105" s="1151"/>
      <c r="H105" s="1151"/>
      <c r="I105" s="1151"/>
      <c r="J105" s="1151"/>
      <c r="K105" s="1151"/>
      <c r="L105" s="1151"/>
      <c r="M105" s="1151"/>
      <c r="N105" s="1151"/>
      <c r="O105" s="1151"/>
      <c r="P105" s="1151"/>
      <c r="Q105" s="1151"/>
      <c r="R105" s="1151"/>
      <c r="S105" s="1151"/>
      <c r="T105" s="1151"/>
      <c r="U105" s="1151"/>
      <c r="V105" s="1151"/>
      <c r="W105" s="1151"/>
      <c r="X105" s="1151"/>
      <c r="Y105" s="1000"/>
      <c r="Z105" s="1001"/>
      <c r="AA105" s="1001"/>
      <c r="AB105" s="1001"/>
      <c r="AC105" s="1001"/>
      <c r="AD105" s="438" t="s">
        <v>289</v>
      </c>
      <c r="AE105" s="453" t="s">
        <v>286</v>
      </c>
      <c r="AF105" s="1104" t="str">
        <f>IF(M19="○",IF(OR(Y105&gt;=Y106,OR(C108,C109,C110,C111)=TRUE),"○","☓"),"")</f>
        <v/>
      </c>
      <c r="AG105" s="938" t="s">
        <v>290</v>
      </c>
      <c r="AH105" s="257"/>
      <c r="AJ105" s="454"/>
      <c r="AK105" s="271"/>
      <c r="AL105" s="1128" t="s">
        <v>430</v>
      </c>
      <c r="AM105" s="1129"/>
      <c r="AN105" s="1129"/>
      <c r="AO105" s="1129"/>
      <c r="AP105" s="1129"/>
      <c r="AQ105" s="1129"/>
      <c r="AR105" s="1129"/>
      <c r="AS105" s="1129"/>
      <c r="AT105" s="1129"/>
      <c r="AU105" s="1129"/>
      <c r="AV105" s="1130"/>
      <c r="AW105" s="252"/>
      <c r="AX105" s="455"/>
      <c r="AY105" s="455"/>
      <c r="AZ105" s="455"/>
      <c r="BA105" s="455"/>
      <c r="BB105" s="455"/>
    </row>
    <row r="106" spans="1:54" s="251" customFormat="1" ht="28.5" customHeight="1" thickBot="1">
      <c r="A106" s="452"/>
      <c r="B106" s="1116" t="s">
        <v>386</v>
      </c>
      <c r="C106" s="1117"/>
      <c r="D106" s="1117"/>
      <c r="E106" s="1117"/>
      <c r="F106" s="1117"/>
      <c r="G106" s="1117"/>
      <c r="H106" s="1117"/>
      <c r="I106" s="1117"/>
      <c r="J106" s="1117"/>
      <c r="K106" s="1117"/>
      <c r="L106" s="1117"/>
      <c r="M106" s="1117"/>
      <c r="N106" s="1117"/>
      <c r="O106" s="1117"/>
      <c r="P106" s="1117"/>
      <c r="Q106" s="1117"/>
      <c r="R106" s="1117"/>
      <c r="S106" s="1117"/>
      <c r="T106" s="1117"/>
      <c r="U106" s="1117"/>
      <c r="V106" s="1117"/>
      <c r="W106" s="1117"/>
      <c r="X106" s="1117"/>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105"/>
      <c r="AG106" s="938"/>
      <c r="AH106" s="257"/>
      <c r="AI106" s="453"/>
      <c r="AJ106" s="454"/>
      <c r="AK106" s="271"/>
      <c r="AL106" s="1134"/>
      <c r="AM106" s="1135"/>
      <c r="AN106" s="1135"/>
      <c r="AO106" s="1135"/>
      <c r="AP106" s="1135"/>
      <c r="AQ106" s="1135"/>
      <c r="AR106" s="1135"/>
      <c r="AS106" s="1135"/>
      <c r="AT106" s="1135"/>
      <c r="AU106" s="1135"/>
      <c r="AV106" s="1136"/>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53" t="s">
        <v>159</v>
      </c>
      <c r="E110" s="1053"/>
      <c r="F110" s="1053"/>
      <c r="G110" s="1053"/>
      <c r="H110" s="1053"/>
      <c r="I110" s="1053"/>
      <c r="J110" s="1053"/>
      <c r="K110" s="1053"/>
      <c r="L110" s="1053"/>
      <c r="M110" s="1053"/>
      <c r="N110" s="1053"/>
      <c r="O110" s="1053"/>
      <c r="P110" s="1053"/>
      <c r="Q110" s="1053"/>
      <c r="R110" s="1053"/>
      <c r="S110" s="1053"/>
      <c r="T110" s="1053"/>
      <c r="U110" s="1053"/>
      <c r="V110" s="1053"/>
      <c r="W110" s="1053"/>
      <c r="X110" s="1053"/>
      <c r="Y110" s="1053"/>
      <c r="Z110" s="1053"/>
      <c r="AA110" s="1053"/>
      <c r="AB110" s="1053"/>
      <c r="AC110" s="1053"/>
      <c r="AD110" s="1053"/>
      <c r="AE110" s="1053"/>
      <c r="AF110" s="1053"/>
      <c r="AG110" s="1053"/>
      <c r="AH110" s="1053"/>
      <c r="AI110" s="1053"/>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446</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46" t="s">
        <v>332</v>
      </c>
      <c r="AM114" s="1102"/>
      <c r="AN114" s="1102"/>
      <c r="AO114" s="1102"/>
      <c r="AP114" s="1102"/>
      <c r="AQ114" s="1102"/>
      <c r="AR114" s="1102"/>
      <c r="AS114" s="1102"/>
      <c r="AT114" s="1102"/>
      <c r="AU114" s="1102"/>
      <c r="AV114" s="1103"/>
    </row>
    <row r="115" spans="1:52" s="251" customFormat="1" ht="22.5" customHeight="1" thickBot="1">
      <c r="A115" s="1062" t="s">
        <v>324</v>
      </c>
      <c r="B115" s="803"/>
      <c r="C115" s="803"/>
      <c r="D115" s="803"/>
      <c r="E115" s="317"/>
      <c r="F115" s="476" t="s">
        <v>21</v>
      </c>
      <c r="G115" s="318"/>
      <c r="H115" s="1025"/>
      <c r="I115" s="1025"/>
      <c r="J115" s="318" t="s">
        <v>11</v>
      </c>
      <c r="K115" s="1025"/>
      <c r="L115" s="1025"/>
      <c r="M115" s="318" t="s">
        <v>12</v>
      </c>
      <c r="N115" s="319" t="s">
        <v>13</v>
      </c>
      <c r="O115" s="319"/>
      <c r="P115" s="318" t="s">
        <v>21</v>
      </c>
      <c r="Q115" s="318"/>
      <c r="R115" s="1025"/>
      <c r="S115" s="1025"/>
      <c r="T115" s="318" t="s">
        <v>11</v>
      </c>
      <c r="U115" s="1025"/>
      <c r="V115" s="1025"/>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29" t="s">
        <v>280</v>
      </c>
      <c r="B116" s="1030"/>
      <c r="C116" s="1030"/>
      <c r="D116" s="1030"/>
      <c r="E116" s="1002"/>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4"/>
      <c r="AD116" s="1004"/>
      <c r="AE116" s="1004"/>
      <c r="AF116" s="1004"/>
      <c r="AG116" s="1004"/>
      <c r="AH116" s="1004"/>
      <c r="AI116" s="1004"/>
      <c r="AJ116" s="1005"/>
      <c r="AK116" s="257"/>
      <c r="AL116" s="252"/>
      <c r="AU116" s="267"/>
    </row>
    <row r="117" spans="1:52" ht="18.75" customHeight="1" thickBot="1">
      <c r="A117" s="1069"/>
      <c r="B117" s="781"/>
      <c r="C117" s="781"/>
      <c r="D117" s="781"/>
      <c r="E117" s="860" t="s">
        <v>375</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46" t="s">
        <v>390</v>
      </c>
      <c r="AM117" s="1102"/>
      <c r="AN117" s="1102"/>
      <c r="AO117" s="1102"/>
      <c r="AP117" s="1102"/>
      <c r="AQ117" s="1102"/>
      <c r="AR117" s="1102"/>
      <c r="AS117" s="1102"/>
      <c r="AT117" s="1102"/>
      <c r="AU117" s="1102"/>
      <c r="AV117" s="1103"/>
    </row>
    <row r="118" spans="1:52" ht="29.25" customHeight="1">
      <c r="A118" s="1062" t="s">
        <v>35</v>
      </c>
      <c r="B118" s="803"/>
      <c r="C118" s="803"/>
      <c r="D118" s="803"/>
      <c r="E118" s="58"/>
      <c r="F118" s="919" t="s">
        <v>33</v>
      </c>
      <c r="G118" s="919"/>
      <c r="H118" s="919"/>
      <c r="I118" s="59" t="b">
        <v>0</v>
      </c>
      <c r="J118" s="919" t="s">
        <v>71</v>
      </c>
      <c r="K118" s="919"/>
      <c r="L118" s="919"/>
      <c r="M118" s="919"/>
      <c r="N118" s="919"/>
      <c r="O118" s="60" t="b">
        <v>0</v>
      </c>
      <c r="P118" s="783" t="s">
        <v>72</v>
      </c>
      <c r="Q118" s="783"/>
      <c r="R118" s="783"/>
      <c r="S118" s="783"/>
      <c r="T118" s="783"/>
      <c r="U118" s="783"/>
      <c r="V118" s="60" t="b">
        <v>0</v>
      </c>
      <c r="W118" s="919" t="s">
        <v>34</v>
      </c>
      <c r="X118" s="919"/>
      <c r="Y118" s="308"/>
      <c r="Z118" s="164" t="b">
        <v>0</v>
      </c>
      <c r="AA118" s="783" t="s">
        <v>29</v>
      </c>
      <c r="AB118" s="783"/>
      <c r="AC118" s="478" t="s">
        <v>30</v>
      </c>
      <c r="AD118" s="899"/>
      <c r="AE118" s="899"/>
      <c r="AF118" s="899"/>
      <c r="AG118" s="899"/>
      <c r="AH118" s="899"/>
      <c r="AI118" s="315" t="s">
        <v>31</v>
      </c>
      <c r="AJ118" s="479"/>
      <c r="AK118" s="257"/>
    </row>
    <row r="119" spans="1:52" ht="19.5" customHeight="1">
      <c r="A119" s="1029" t="s">
        <v>32</v>
      </c>
      <c r="B119" s="1030"/>
      <c r="C119" s="1030"/>
      <c r="D119" s="1030"/>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37"/>
      <c r="Y120" s="1037"/>
      <c r="Z120" s="1037"/>
      <c r="AA120" s="1037"/>
      <c r="AB120" s="1037"/>
      <c r="AC120" s="1037"/>
      <c r="AD120" s="1037"/>
      <c r="AE120" s="1037"/>
      <c r="AF120" s="1037"/>
      <c r="AG120" s="1037"/>
      <c r="AH120" s="1037"/>
      <c r="AI120" s="1037"/>
      <c r="AJ120" s="481" t="s">
        <v>31</v>
      </c>
      <c r="AK120" s="257"/>
      <c r="AL120" s="252"/>
      <c r="AU120" s="267"/>
    </row>
    <row r="121" spans="1:52" ht="24.75" customHeight="1">
      <c r="A121" s="1165"/>
      <c r="B121" s="1166"/>
      <c r="C121" s="1166"/>
      <c r="D121" s="1166"/>
      <c r="E121" s="882" t="s">
        <v>342</v>
      </c>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4"/>
      <c r="AK121" s="257"/>
      <c r="AL121" s="252"/>
      <c r="AU121" s="267"/>
    </row>
    <row r="122" spans="1:52" ht="57.75" customHeight="1" thickBot="1">
      <c r="A122" s="1165"/>
      <c r="B122" s="1166"/>
      <c r="C122" s="1166"/>
      <c r="D122" s="1166"/>
      <c r="E122" s="1137"/>
      <c r="F122" s="1138"/>
      <c r="G122" s="1138"/>
      <c r="H122" s="1138"/>
      <c r="I122" s="1138"/>
      <c r="J122" s="1138"/>
      <c r="K122" s="1138"/>
      <c r="L122" s="1138"/>
      <c r="M122" s="1138"/>
      <c r="N122" s="1138"/>
      <c r="O122" s="1138"/>
      <c r="P122" s="1138"/>
      <c r="Q122" s="1138"/>
      <c r="R122" s="1138"/>
      <c r="S122" s="1138"/>
      <c r="T122" s="1138"/>
      <c r="U122" s="1138"/>
      <c r="V122" s="1138"/>
      <c r="W122" s="1138"/>
      <c r="X122" s="1138"/>
      <c r="Y122" s="1138"/>
      <c r="Z122" s="1138"/>
      <c r="AA122" s="1138"/>
      <c r="AB122" s="1138"/>
      <c r="AC122" s="1138"/>
      <c r="AD122" s="1138"/>
      <c r="AE122" s="1138"/>
      <c r="AF122" s="1138"/>
      <c r="AG122" s="1138"/>
      <c r="AH122" s="1138"/>
      <c r="AI122" s="1138"/>
      <c r="AJ122" s="1139"/>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46" t="s">
        <v>313</v>
      </c>
      <c r="AM126" s="1102"/>
      <c r="AN126" s="1102"/>
      <c r="AO126" s="1102"/>
      <c r="AP126" s="1102"/>
      <c r="AQ126" s="1102"/>
      <c r="AR126" s="1102"/>
      <c r="AS126" s="1102"/>
      <c r="AT126" s="1102"/>
      <c r="AU126" s="1102"/>
      <c r="AV126" s="1103"/>
      <c r="AW126" s="487"/>
    </row>
    <row r="127" spans="1:52" s="488" customFormat="1" ht="18.75" customHeight="1">
      <c r="A127" s="1029" t="s">
        <v>25</v>
      </c>
      <c r="B127" s="1030"/>
      <c r="C127" s="1030"/>
      <c r="D127" s="1031" t="b">
        <v>0</v>
      </c>
      <c r="E127" s="223" t="b">
        <v>0</v>
      </c>
      <c r="F127" s="1126" t="s">
        <v>27</v>
      </c>
      <c r="G127" s="1126"/>
      <c r="H127" s="1126"/>
      <c r="I127" s="1126"/>
      <c r="J127" s="1126"/>
      <c r="K127" s="1126"/>
      <c r="L127" s="1126"/>
      <c r="M127" s="1126"/>
      <c r="N127" s="1126"/>
      <c r="O127" s="1126"/>
      <c r="P127" s="1126"/>
      <c r="Q127" s="1126"/>
      <c r="R127" s="1126"/>
      <c r="S127" s="1126"/>
      <c r="T127" s="1126"/>
      <c r="U127" s="1126"/>
      <c r="V127" s="1126"/>
      <c r="W127" s="1126"/>
      <c r="X127" s="1126"/>
      <c r="Y127" s="1126"/>
      <c r="Z127" s="1126"/>
      <c r="AA127" s="1126"/>
      <c r="AB127" s="1126"/>
      <c r="AC127" s="1126"/>
      <c r="AD127" s="1126"/>
      <c r="AE127" s="1126"/>
      <c r="AF127" s="1126"/>
      <c r="AG127" s="1126"/>
      <c r="AH127" s="1126"/>
      <c r="AI127" s="1126"/>
      <c r="AJ127" s="1127"/>
      <c r="AK127" s="257"/>
      <c r="AL127" s="487"/>
      <c r="AM127" s="487"/>
      <c r="AN127" s="487"/>
      <c r="AO127" s="487"/>
      <c r="AP127" s="487"/>
      <c r="AQ127" s="487"/>
      <c r="AR127" s="487"/>
      <c r="AS127" s="487"/>
      <c r="AT127" s="487"/>
      <c r="AU127" s="487"/>
      <c r="AV127" s="487"/>
      <c r="AW127" s="487"/>
    </row>
    <row r="128" spans="1:52" s="488" customFormat="1" ht="18.75" customHeight="1">
      <c r="A128" s="1032"/>
      <c r="B128" s="1033"/>
      <c r="C128" s="1033"/>
      <c r="D128" s="1034" t="b">
        <v>0</v>
      </c>
      <c r="E128" s="224" t="b">
        <v>0</v>
      </c>
      <c r="F128" s="917" t="s">
        <v>55</v>
      </c>
      <c r="G128" s="917"/>
      <c r="H128" s="917"/>
      <c r="I128" s="917"/>
      <c r="J128" s="917"/>
      <c r="K128" s="917"/>
      <c r="L128" s="917"/>
      <c r="M128" s="917"/>
      <c r="N128" s="917"/>
      <c r="O128" s="917"/>
      <c r="P128" s="917"/>
      <c r="Q128" s="917"/>
      <c r="R128" s="917"/>
      <c r="S128" s="917"/>
      <c r="T128" s="917"/>
      <c r="U128" s="917"/>
      <c r="V128" s="917"/>
      <c r="W128" s="917"/>
      <c r="X128" s="917"/>
      <c r="Y128" s="917"/>
      <c r="Z128" s="917"/>
      <c r="AA128" s="917"/>
      <c r="AB128" s="917"/>
      <c r="AC128" s="917"/>
      <c r="AD128" s="917"/>
      <c r="AE128" s="917"/>
      <c r="AF128" s="917"/>
      <c r="AG128" s="917"/>
      <c r="AH128" s="917"/>
      <c r="AI128" s="917"/>
      <c r="AJ128" s="918"/>
      <c r="AK128" s="271"/>
      <c r="AL128" s="487"/>
      <c r="AM128" s="487"/>
      <c r="AN128" s="487"/>
      <c r="AO128" s="487"/>
      <c r="AP128" s="487"/>
      <c r="AQ128" s="487"/>
      <c r="AR128" s="487"/>
      <c r="AS128" s="487"/>
      <c r="AT128" s="487"/>
      <c r="AU128" s="487"/>
      <c r="AV128" s="487"/>
      <c r="AW128" s="487"/>
    </row>
    <row r="129" spans="1:73" s="488" customFormat="1" ht="18" customHeight="1">
      <c r="A129" s="1073" t="s">
        <v>26</v>
      </c>
      <c r="B129" s="1074"/>
      <c r="C129" s="1074"/>
      <c r="D129" s="1075" t="b">
        <v>0</v>
      </c>
      <c r="E129" s="224" t="b">
        <v>0</v>
      </c>
      <c r="F129" s="1140" t="s">
        <v>28</v>
      </c>
      <c r="G129" s="1140"/>
      <c r="H129" s="1140"/>
      <c r="I129" s="1140"/>
      <c r="J129" s="1140"/>
      <c r="K129" s="1140"/>
      <c r="L129" s="1140"/>
      <c r="M129" s="1140"/>
      <c r="N129" s="1140"/>
      <c r="O129" s="1140"/>
      <c r="P129" s="1140"/>
      <c r="Q129" s="1140"/>
      <c r="R129" s="1140"/>
      <c r="S129" s="1140"/>
      <c r="T129" s="1140"/>
      <c r="U129" s="1140"/>
      <c r="V129" s="1140"/>
      <c r="W129" s="1140"/>
      <c r="X129" s="1140"/>
      <c r="Y129" s="1140"/>
      <c r="Z129" s="1140"/>
      <c r="AA129" s="1140"/>
      <c r="AB129" s="1140"/>
      <c r="AC129" s="1140"/>
      <c r="AD129" s="1140"/>
      <c r="AE129" s="1140"/>
      <c r="AF129" s="1140"/>
      <c r="AG129" s="1140"/>
      <c r="AH129" s="1140"/>
      <c r="AI129" s="1140"/>
      <c r="AJ129" s="1141"/>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07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833" t="s">
        <v>367</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366</v>
      </c>
      <c r="B135" s="830" t="s">
        <v>436</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449</v>
      </c>
      <c r="B137" s="500"/>
      <c r="C137" s="501"/>
      <c r="D137" s="501"/>
      <c r="E137" s="501"/>
      <c r="F137" s="501"/>
      <c r="G137" s="501"/>
      <c r="H137" s="501"/>
      <c r="I137" s="501"/>
      <c r="J137" s="501"/>
      <c r="K137" s="501"/>
      <c r="L137" s="311"/>
      <c r="M137" s="311"/>
      <c r="N137" s="311"/>
      <c r="O137" s="311"/>
      <c r="P137" s="311"/>
      <c r="Q137" s="311"/>
      <c r="R137" s="311"/>
      <c r="S137" s="1006">
        <f>S139+S142</f>
        <v>0</v>
      </c>
      <c r="T137" s="1007"/>
      <c r="U137" s="1007"/>
      <c r="V137" s="1007"/>
      <c r="W137" s="1007"/>
      <c r="X137" s="312" t="s">
        <v>1</v>
      </c>
      <c r="Y137" s="502"/>
      <c r="Z137" s="502"/>
      <c r="AA137" s="502"/>
      <c r="AB137" s="503"/>
      <c r="AC137" s="271"/>
      <c r="AD137" s="271"/>
      <c r="AE137" s="271"/>
      <c r="AF137" s="271"/>
      <c r="AG137" s="271"/>
      <c r="AH137" s="271"/>
      <c r="AI137" s="271"/>
      <c r="AK137" s="271"/>
    </row>
    <row r="138" spans="1:73" ht="23.25" customHeight="1" thickBot="1">
      <c r="A138" s="1060" t="s">
        <v>401</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76" t="s">
        <v>281</v>
      </c>
      <c r="B139" s="877"/>
      <c r="C139" s="331" t="s">
        <v>283</v>
      </c>
      <c r="D139" s="331"/>
      <c r="E139" s="331"/>
      <c r="F139" s="331"/>
      <c r="G139" s="331"/>
      <c r="H139" s="331"/>
      <c r="I139" s="331"/>
      <c r="J139" s="331"/>
      <c r="K139" s="331"/>
      <c r="L139" s="331"/>
      <c r="M139" s="331"/>
      <c r="N139" s="331"/>
      <c r="O139" s="331"/>
      <c r="P139" s="331"/>
      <c r="Q139" s="331"/>
      <c r="R139" s="331"/>
      <c r="S139" s="1046"/>
      <c r="T139" s="1047"/>
      <c r="U139" s="1047"/>
      <c r="V139" s="1047"/>
      <c r="W139" s="1048"/>
      <c r="X139" s="312" t="s">
        <v>1</v>
      </c>
      <c r="Y139" s="504"/>
      <c r="Z139" s="500"/>
      <c r="AA139" s="505"/>
      <c r="AB139" s="506"/>
      <c r="AC139" s="506"/>
      <c r="AD139" s="507"/>
      <c r="AE139" s="1051" t="s">
        <v>286</v>
      </c>
      <c r="AF139" s="345"/>
      <c r="AH139" s="345"/>
      <c r="AJ139" s="345"/>
      <c r="AK139" s="345"/>
    </row>
    <row r="140" spans="1:73" ht="19.5" customHeight="1" thickBot="1">
      <c r="A140" s="878"/>
      <c r="B140" s="879"/>
      <c r="C140" s="508"/>
      <c r="D140" s="1055" t="s">
        <v>435</v>
      </c>
      <c r="E140" s="1055"/>
      <c r="F140" s="1055"/>
      <c r="G140" s="1055"/>
      <c r="H140" s="1055"/>
      <c r="I140" s="1055"/>
      <c r="J140" s="1055"/>
      <c r="K140" s="1055"/>
      <c r="L140" s="1055"/>
      <c r="M140" s="1055"/>
      <c r="N140" s="1055"/>
      <c r="O140" s="1055"/>
      <c r="P140" s="1055"/>
      <c r="Q140" s="1055"/>
      <c r="R140" s="1055"/>
      <c r="S140" s="1041"/>
      <c r="T140" s="1042"/>
      <c r="U140" s="1042"/>
      <c r="V140" s="1042"/>
      <c r="W140" s="1043"/>
      <c r="X140" s="509" t="s">
        <v>1</v>
      </c>
      <c r="Y140" s="510" t="s">
        <v>30</v>
      </c>
      <c r="Z140" s="1063">
        <f>IFERROR(S140/S139*100,0)</f>
        <v>0</v>
      </c>
      <c r="AA140" s="1064"/>
      <c r="AB140" s="1065"/>
      <c r="AC140" s="511" t="s">
        <v>31</v>
      </c>
      <c r="AD140" s="512" t="s">
        <v>212</v>
      </c>
      <c r="AE140" s="1051"/>
      <c r="AF140" s="313" t="str">
        <f>IF(X19="○", IF(Z140=0,"",IF(Z140&gt;=200/3,"○","×")), "")</f>
        <v/>
      </c>
      <c r="AG140" s="1049" t="s">
        <v>295</v>
      </c>
      <c r="AH140" s="345"/>
      <c r="AI140" s="345"/>
      <c r="AJ140" s="345"/>
      <c r="AK140" s="345"/>
      <c r="AL140" s="946" t="s">
        <v>396</v>
      </c>
      <c r="AM140" s="947"/>
      <c r="AN140" s="947"/>
      <c r="AO140" s="947"/>
      <c r="AP140" s="947"/>
      <c r="AQ140" s="947"/>
      <c r="AR140" s="947"/>
      <c r="AS140" s="947"/>
      <c r="AT140" s="947"/>
      <c r="AU140" s="947"/>
      <c r="AV140" s="948"/>
    </row>
    <row r="141" spans="1:73" ht="19.5" customHeight="1" thickBot="1">
      <c r="A141" s="880"/>
      <c r="B141" s="881"/>
      <c r="C141" s="513"/>
      <c r="D141" s="1056"/>
      <c r="E141" s="1056"/>
      <c r="F141" s="1056"/>
      <c r="G141" s="1056"/>
      <c r="H141" s="1056"/>
      <c r="I141" s="1056"/>
      <c r="J141" s="1056"/>
      <c r="K141" s="1056"/>
      <c r="L141" s="1056"/>
      <c r="M141" s="1056"/>
      <c r="N141" s="1056"/>
      <c r="O141" s="1056"/>
      <c r="P141" s="1056"/>
      <c r="Q141" s="1056"/>
      <c r="R141" s="1056"/>
      <c r="S141" s="514" t="s">
        <v>30</v>
      </c>
      <c r="T141" s="1045" t="e">
        <f>S140/Y148</f>
        <v>#VALUE!</v>
      </c>
      <c r="U141" s="1045"/>
      <c r="V141" s="1045"/>
      <c r="W141" s="515" t="s">
        <v>1</v>
      </c>
      <c r="X141" s="516" t="s">
        <v>31</v>
      </c>
      <c r="Y141" s="517"/>
      <c r="Z141" s="518"/>
      <c r="AA141" s="519"/>
      <c r="AB141" s="1044"/>
      <c r="AC141" s="1044"/>
      <c r="AD141" s="520"/>
      <c r="AE141" s="1051"/>
      <c r="AF141" s="521"/>
      <c r="AG141" s="1049"/>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77"/>
      <c r="C142" s="523" t="s">
        <v>284</v>
      </c>
      <c r="D142" s="366"/>
      <c r="E142" s="366"/>
      <c r="F142" s="366"/>
      <c r="G142" s="366"/>
      <c r="H142" s="366"/>
      <c r="I142" s="366"/>
      <c r="J142" s="366"/>
      <c r="K142" s="366"/>
      <c r="L142" s="366"/>
      <c r="M142" s="366"/>
      <c r="N142" s="366"/>
      <c r="O142" s="366"/>
      <c r="P142" s="366"/>
      <c r="Q142" s="366"/>
      <c r="R142" s="366"/>
      <c r="S142" s="1046"/>
      <c r="T142" s="1047"/>
      <c r="U142" s="1047"/>
      <c r="V142" s="1047"/>
      <c r="W142" s="1048"/>
      <c r="X142" s="524" t="s">
        <v>1</v>
      </c>
      <c r="Y142" s="504"/>
      <c r="Z142" s="500"/>
      <c r="AA142" s="525"/>
      <c r="AB142" s="526"/>
      <c r="AC142" s="526"/>
      <c r="AD142" s="507"/>
      <c r="AE142" s="1051" t="s">
        <v>286</v>
      </c>
      <c r="AF142" s="249"/>
      <c r="AG142" s="1049"/>
      <c r="AH142" s="345"/>
      <c r="AI142" s="345"/>
      <c r="AJ142" s="345"/>
      <c r="AK142" s="345"/>
    </row>
    <row r="143" spans="1:73" ht="19.5" customHeight="1" thickBot="1">
      <c r="A143" s="878"/>
      <c r="B143" s="879"/>
      <c r="C143" s="508"/>
      <c r="D143" s="1055" t="s">
        <v>435</v>
      </c>
      <c r="E143" s="1055"/>
      <c r="F143" s="1055"/>
      <c r="G143" s="1055"/>
      <c r="H143" s="1055"/>
      <c r="I143" s="1055"/>
      <c r="J143" s="1055"/>
      <c r="K143" s="1055"/>
      <c r="L143" s="1055"/>
      <c r="M143" s="1055"/>
      <c r="N143" s="1055"/>
      <c r="O143" s="1055"/>
      <c r="P143" s="1055"/>
      <c r="Q143" s="1055"/>
      <c r="R143" s="1055"/>
      <c r="S143" s="1041"/>
      <c r="T143" s="1042"/>
      <c r="U143" s="1042"/>
      <c r="V143" s="1042"/>
      <c r="W143" s="1043"/>
      <c r="X143" s="527" t="s">
        <v>1</v>
      </c>
      <c r="Y143" s="528" t="s">
        <v>30</v>
      </c>
      <c r="Z143" s="1057">
        <f>IFERROR(S143/S142*100,0)</f>
        <v>0</v>
      </c>
      <c r="AA143" s="1058"/>
      <c r="AB143" s="1059"/>
      <c r="AC143" s="529" t="s">
        <v>31</v>
      </c>
      <c r="AD143" s="512" t="s">
        <v>212</v>
      </c>
      <c r="AE143" s="1051"/>
      <c r="AF143" s="313" t="str">
        <f>IF(X19="○", IF(Z143=0,"",IF(Z143&gt;=200/3,"○","×")),"")</f>
        <v/>
      </c>
      <c r="AG143" s="1049"/>
      <c r="AH143" s="345"/>
      <c r="AI143" s="345"/>
      <c r="AJ143" s="345"/>
      <c r="AK143" s="345"/>
      <c r="AL143" s="946" t="s">
        <v>397</v>
      </c>
      <c r="AM143" s="947"/>
      <c r="AN143" s="947"/>
      <c r="AO143" s="947"/>
      <c r="AP143" s="947"/>
      <c r="AQ143" s="947"/>
      <c r="AR143" s="947"/>
      <c r="AS143" s="947"/>
      <c r="AT143" s="947"/>
      <c r="AU143" s="947"/>
      <c r="AV143" s="948"/>
    </row>
    <row r="144" spans="1:73" ht="18.75" customHeight="1">
      <c r="A144" s="880"/>
      <c r="B144" s="881"/>
      <c r="C144" s="513"/>
      <c r="D144" s="1056"/>
      <c r="E144" s="1056"/>
      <c r="F144" s="1056"/>
      <c r="G144" s="1056"/>
      <c r="H144" s="1056"/>
      <c r="I144" s="1056"/>
      <c r="J144" s="1056"/>
      <c r="K144" s="1056"/>
      <c r="L144" s="1056"/>
      <c r="M144" s="1056"/>
      <c r="N144" s="1056"/>
      <c r="O144" s="1056"/>
      <c r="P144" s="1056"/>
      <c r="Q144" s="1056"/>
      <c r="R144" s="1056"/>
      <c r="S144" s="530" t="s">
        <v>30</v>
      </c>
      <c r="T144" s="1052" t="e">
        <f>S143/Y148</f>
        <v>#VALUE!</v>
      </c>
      <c r="U144" s="1052"/>
      <c r="V144" s="1052"/>
      <c r="W144" s="531" t="s">
        <v>1</v>
      </c>
      <c r="X144" s="532" t="s">
        <v>31</v>
      </c>
      <c r="Y144" s="517"/>
      <c r="Z144" s="518"/>
      <c r="AA144" s="519"/>
      <c r="AB144" s="1044"/>
      <c r="AC144" s="1044"/>
      <c r="AD144" s="520"/>
      <c r="AE144" s="1051"/>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0"/>
      <c r="I148" s="1040"/>
      <c r="J148" s="318" t="s">
        <v>11</v>
      </c>
      <c r="K148" s="1040"/>
      <c r="L148" s="1040"/>
      <c r="M148" s="318" t="s">
        <v>12</v>
      </c>
      <c r="N148" s="319" t="s">
        <v>13</v>
      </c>
      <c r="O148" s="319"/>
      <c r="P148" s="318" t="s">
        <v>21</v>
      </c>
      <c r="Q148" s="318"/>
      <c r="R148" s="1040"/>
      <c r="S148" s="1040"/>
      <c r="T148" s="318" t="s">
        <v>11</v>
      </c>
      <c r="U148" s="1040"/>
      <c r="V148" s="1040"/>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28" t="s">
        <v>384</v>
      </c>
      <c r="AM148" s="1129"/>
      <c r="AN148" s="1129"/>
      <c r="AO148" s="1129"/>
      <c r="AP148" s="1129"/>
      <c r="AQ148" s="1129"/>
      <c r="AR148" s="1129"/>
      <c r="AS148" s="1129"/>
      <c r="AT148" s="1129"/>
      <c r="AU148" s="1129"/>
      <c r="AV148" s="1130"/>
    </row>
    <row r="149" spans="1:49" s="251" customFormat="1" ht="27" customHeight="1" thickBot="1">
      <c r="A149" s="1029" t="s">
        <v>35</v>
      </c>
      <c r="B149" s="1030"/>
      <c r="C149" s="1030"/>
      <c r="D149" s="1031"/>
      <c r="E149" s="1177" t="s">
        <v>425</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34"/>
      <c r="AM149" s="1135"/>
      <c r="AN149" s="1135"/>
      <c r="AO149" s="1135"/>
      <c r="AP149" s="1135"/>
      <c r="AQ149" s="1135"/>
      <c r="AR149" s="1135"/>
      <c r="AS149" s="1135"/>
      <c r="AT149" s="1135"/>
      <c r="AU149" s="1135"/>
      <c r="AV149" s="1136"/>
      <c r="AW149" s="252"/>
    </row>
    <row r="150" spans="1:49" s="251" customFormat="1" ht="26.25" customHeight="1">
      <c r="A150" s="1069"/>
      <c r="B150" s="781"/>
      <c r="C150" s="781"/>
      <c r="D150" s="1076"/>
      <c r="E150" s="802" t="s">
        <v>426</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39"/>
      <c r="AG150" s="1039"/>
      <c r="AH150" s="1039"/>
      <c r="AI150" s="1039"/>
      <c r="AJ150" s="541" t="s">
        <v>31</v>
      </c>
      <c r="AK150" s="237"/>
      <c r="AL150" s="252"/>
      <c r="AM150" s="252"/>
      <c r="AN150" s="252"/>
      <c r="AO150" s="252"/>
      <c r="AP150" s="252"/>
      <c r="AQ150" s="252"/>
      <c r="AR150" s="252"/>
      <c r="AS150" s="252"/>
      <c r="AT150" s="252"/>
      <c r="AU150" s="252"/>
      <c r="AV150" s="252"/>
      <c r="AW150" s="252"/>
    </row>
    <row r="151" spans="1:49" s="251" customFormat="1" ht="19.5" customHeight="1">
      <c r="A151" s="1029" t="s">
        <v>32</v>
      </c>
      <c r="B151" s="1030"/>
      <c r="C151" s="1030"/>
      <c r="D151" s="1030"/>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21</v>
      </c>
      <c r="M156" s="1067"/>
      <c r="N156" s="1038"/>
      <c r="O156" s="1038"/>
      <c r="P156" s="340" t="s">
        <v>4</v>
      </c>
      <c r="Q156" s="1038"/>
      <c r="R156" s="1038"/>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451</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452</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42" t="s">
        <v>41</v>
      </c>
      <c r="F164" s="1143"/>
      <c r="G164" s="1143"/>
      <c r="H164" s="1143"/>
      <c r="I164" s="1143"/>
      <c r="J164" s="1143"/>
      <c r="K164" s="1143"/>
      <c r="L164" s="1143"/>
      <c r="M164" s="1143"/>
      <c r="N164" s="1143"/>
      <c r="O164" s="1143"/>
      <c r="P164" s="1143"/>
      <c r="Q164" s="1143"/>
      <c r="R164" s="1143"/>
      <c r="S164" s="1143"/>
      <c r="T164" s="1143"/>
      <c r="U164" s="1143"/>
      <c r="V164" s="1143"/>
      <c r="W164" s="1143"/>
      <c r="X164" s="1143"/>
      <c r="Y164" s="1143"/>
      <c r="Z164" s="1143"/>
      <c r="AA164" s="1143"/>
      <c r="AB164" s="1143"/>
      <c r="AC164" s="1143"/>
      <c r="AD164" s="1143"/>
      <c r="AE164" s="1143"/>
      <c r="AF164" s="1143"/>
      <c r="AG164" s="1143"/>
      <c r="AH164" s="1143"/>
      <c r="AI164" s="1144"/>
      <c r="AJ164" s="313" t="str" cm="1">
        <f t="array" ref="AJ164">IF(M19="○", IF(OR(PRODUCT((E165:E168=FALSE)*1),PRODUCT((E169:E172=FALSE)*1),PRODUCT((E173:E176=FALSE)*1),PRODUCT((E177:E180=FALSE)*1),PRODUCT((E181:E184=FALSE)*1),PRODUCT((E185:E188=FALSE)*1)),"×","○"), IF(PRODUCT((E165:E188=FALSE)*1),"×","○"))</f>
        <v>×</v>
      </c>
      <c r="AL164" s="1128" t="s">
        <v>360</v>
      </c>
      <c r="AM164" s="1129"/>
      <c r="AN164" s="1129"/>
      <c r="AO164" s="1129"/>
      <c r="AP164" s="1129"/>
      <c r="AQ164" s="1129"/>
      <c r="AR164" s="1129"/>
      <c r="AS164" s="1129"/>
      <c r="AT164" s="1129"/>
      <c r="AU164" s="1129"/>
      <c r="AV164" s="1130"/>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31"/>
      <c r="AM165" s="1132"/>
      <c r="AN165" s="1132"/>
      <c r="AO165" s="1132"/>
      <c r="AP165" s="1132"/>
      <c r="AQ165" s="1132"/>
      <c r="AR165" s="1132"/>
      <c r="AS165" s="1132"/>
      <c r="AT165" s="1132"/>
      <c r="AU165" s="1132"/>
      <c r="AV165" s="1133"/>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34"/>
      <c r="AM166" s="1135"/>
      <c r="AN166" s="1135"/>
      <c r="AO166" s="1135"/>
      <c r="AP166" s="1135"/>
      <c r="AQ166" s="1135"/>
      <c r="AR166" s="1135"/>
      <c r="AS166" s="1135"/>
      <c r="AT166" s="1135"/>
      <c r="AU166" s="1135"/>
      <c r="AV166" s="1136"/>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072" t="s">
        <v>200</v>
      </c>
      <c r="G168" s="1072"/>
      <c r="H168" s="1072"/>
      <c r="I168" s="1072"/>
      <c r="J168" s="1072"/>
      <c r="K168" s="1072"/>
      <c r="L168" s="1072"/>
      <c r="M168" s="1072"/>
      <c r="N168" s="1072"/>
      <c r="O168" s="1072"/>
      <c r="P168" s="1072"/>
      <c r="Q168" s="1072"/>
      <c r="R168" s="1072"/>
      <c r="S168" s="1072"/>
      <c r="T168" s="1072"/>
      <c r="U168" s="1072"/>
      <c r="V168" s="1072"/>
      <c r="W168" s="1072"/>
      <c r="X168" s="1072"/>
      <c r="Y168" s="1072"/>
      <c r="Z168" s="1072"/>
      <c r="AA168" s="1072"/>
      <c r="AB168" s="1072"/>
      <c r="AC168" s="1072"/>
      <c r="AD168" s="1072"/>
      <c r="AE168" s="1072"/>
      <c r="AF168" s="1072"/>
      <c r="AG168" s="1072"/>
      <c r="AH168" s="1072"/>
      <c r="AI168" s="1072"/>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077"/>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077"/>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28" t="s">
        <v>345</v>
      </c>
      <c r="AM194" s="1129"/>
      <c r="AN194" s="1129"/>
      <c r="AO194" s="1129"/>
      <c r="AP194" s="1129"/>
      <c r="AQ194" s="1129"/>
      <c r="AR194" s="1129"/>
      <c r="AS194" s="1129"/>
      <c r="AT194" s="1129"/>
      <c r="AU194" s="1129"/>
      <c r="AV194" s="1130"/>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45" t="s">
        <v>53</v>
      </c>
      <c r="Z195" s="1146"/>
      <c r="AA195" s="1146"/>
      <c r="AB195" s="1146"/>
      <c r="AC195" s="1146"/>
      <c r="AD195" s="1146"/>
      <c r="AE195" s="1146"/>
      <c r="AF195" s="1146"/>
      <c r="AG195" s="1146"/>
      <c r="AH195" s="1146"/>
      <c r="AI195" s="1146"/>
      <c r="AJ195" s="1147"/>
      <c r="AK195" s="237"/>
      <c r="AL195" s="1131"/>
      <c r="AM195" s="1132"/>
      <c r="AN195" s="1132"/>
      <c r="AO195" s="1132"/>
      <c r="AP195" s="1132"/>
      <c r="AQ195" s="1132"/>
      <c r="AR195" s="1132"/>
      <c r="AS195" s="1132"/>
      <c r="AT195" s="1132"/>
      <c r="AU195" s="1132"/>
      <c r="AV195" s="1133"/>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920" t="s">
        <v>54</v>
      </c>
      <c r="Z196" s="921"/>
      <c r="AA196" s="921"/>
      <c r="AB196" s="921"/>
      <c r="AC196" s="921"/>
      <c r="AD196" s="921"/>
      <c r="AE196" s="921"/>
      <c r="AF196" s="921"/>
      <c r="AG196" s="921"/>
      <c r="AH196" s="921"/>
      <c r="AI196" s="921"/>
      <c r="AJ196" s="922"/>
      <c r="AK196" s="237"/>
      <c r="AL196" s="1131"/>
      <c r="AM196" s="1132"/>
      <c r="AN196" s="1132"/>
      <c r="AO196" s="1132"/>
      <c r="AP196" s="1132"/>
      <c r="AQ196" s="1132"/>
      <c r="AR196" s="1132"/>
      <c r="AS196" s="1132"/>
      <c r="AT196" s="1132"/>
      <c r="AU196" s="1132"/>
      <c r="AV196" s="1133"/>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920" t="s">
        <v>141</v>
      </c>
      <c r="Z197" s="921"/>
      <c r="AA197" s="921"/>
      <c r="AB197" s="921"/>
      <c r="AC197" s="921"/>
      <c r="AD197" s="921"/>
      <c r="AE197" s="921"/>
      <c r="AF197" s="921"/>
      <c r="AG197" s="921"/>
      <c r="AH197" s="921"/>
      <c r="AI197" s="921"/>
      <c r="AJ197" s="922"/>
      <c r="AK197" s="237"/>
      <c r="AL197" s="1134"/>
      <c r="AM197" s="1135"/>
      <c r="AN197" s="1135"/>
      <c r="AO197" s="1135"/>
      <c r="AP197" s="1135"/>
      <c r="AQ197" s="1135"/>
      <c r="AR197" s="1135"/>
      <c r="AS197" s="1135"/>
      <c r="AT197" s="1135"/>
      <c r="AU197" s="1135"/>
      <c r="AV197" s="1136"/>
      <c r="AW197" s="252"/>
    </row>
    <row r="198" spans="1:49" s="251" customFormat="1" ht="26.25" customHeight="1">
      <c r="A198" s="234" t="b">
        <v>0</v>
      </c>
      <c r="B198" s="1009" t="s">
        <v>424</v>
      </c>
      <c r="C198" s="1009"/>
      <c r="D198" s="1009"/>
      <c r="E198" s="1009"/>
      <c r="F198" s="1009"/>
      <c r="G198" s="1009"/>
      <c r="H198" s="1009"/>
      <c r="I198" s="1009"/>
      <c r="J198" s="1009"/>
      <c r="K198" s="1009"/>
      <c r="L198" s="1009"/>
      <c r="M198" s="1009"/>
      <c r="N198" s="1009"/>
      <c r="O198" s="1009"/>
      <c r="P198" s="1009"/>
      <c r="Q198" s="1009"/>
      <c r="R198" s="1009"/>
      <c r="S198" s="1009"/>
      <c r="T198" s="1009"/>
      <c r="U198" s="1009"/>
      <c r="V198" s="1009"/>
      <c r="W198" s="1009"/>
      <c r="X198" s="1050"/>
      <c r="Y198" s="920" t="s">
        <v>157</v>
      </c>
      <c r="Z198" s="921"/>
      <c r="AA198" s="921"/>
      <c r="AB198" s="921"/>
      <c r="AC198" s="921"/>
      <c r="AD198" s="921"/>
      <c r="AE198" s="921"/>
      <c r="AF198" s="921"/>
      <c r="AG198" s="921"/>
      <c r="AH198" s="921"/>
      <c r="AI198" s="921"/>
      <c r="AJ198" s="922"/>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920" t="s">
        <v>112</v>
      </c>
      <c r="Z199" s="921"/>
      <c r="AA199" s="921"/>
      <c r="AB199" s="921"/>
      <c r="AC199" s="921"/>
      <c r="AD199" s="921"/>
      <c r="AE199" s="921"/>
      <c r="AF199" s="921"/>
      <c r="AG199" s="921"/>
      <c r="AH199" s="921"/>
      <c r="AI199" s="921"/>
      <c r="AJ199" s="922"/>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373</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923" t="s">
        <v>73</v>
      </c>
      <c r="O210" s="923"/>
      <c r="P210" s="923"/>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403</v>
      </c>
      <c r="B218" s="821" t="s">
        <v>402</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407</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406</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405</v>
      </c>
      <c r="B221" s="817" t="s">
        <v>404</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409</v>
      </c>
      <c r="B224" s="815" t="s">
        <v>408</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403</v>
      </c>
      <c r="B225" s="813" t="s">
        <v>410</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411</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412</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409</v>
      </c>
      <c r="B230" s="815" t="s">
        <v>422</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423</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414</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415</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63" t="s">
        <v>454</v>
      </c>
      <c r="C234" s="1163"/>
      <c r="D234" s="1163"/>
      <c r="E234" s="1163"/>
      <c r="F234" s="1163"/>
      <c r="G234" s="1163"/>
      <c r="H234" s="1163"/>
      <c r="I234" s="1163"/>
      <c r="J234" s="1163"/>
      <c r="K234" s="1163"/>
      <c r="L234" s="1163"/>
      <c r="M234" s="1163"/>
      <c r="N234" s="1163"/>
      <c r="O234" s="1163"/>
      <c r="P234" s="1163"/>
      <c r="Q234" s="1163"/>
      <c r="R234" s="1163"/>
      <c r="S234" s="1163"/>
      <c r="T234" s="1163"/>
      <c r="U234" s="1163"/>
      <c r="V234" s="1163"/>
      <c r="W234" s="1163"/>
      <c r="X234" s="1163"/>
      <c r="Y234" s="1163"/>
      <c r="Z234" s="1163"/>
      <c r="AA234" s="1163"/>
      <c r="AB234" s="1163"/>
      <c r="AC234" s="1163"/>
      <c r="AD234" s="1163"/>
      <c r="AE234" s="1163"/>
      <c r="AF234" s="1163"/>
      <c r="AG234" s="1163"/>
      <c r="AH234" s="1163"/>
      <c r="AI234" s="1164"/>
      <c r="AJ234" s="603" t="str">
        <f>AF105</f>
        <v/>
      </c>
    </row>
    <row r="235" spans="1:52">
      <c r="A235" s="1168" t="s">
        <v>403</v>
      </c>
      <c r="B235" s="813" t="s">
        <v>408</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416</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405</v>
      </c>
      <c r="B237" s="818" t="s">
        <v>417</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409</v>
      </c>
      <c r="B240" s="1169" t="s">
        <v>419</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418</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403</v>
      </c>
      <c r="B242" s="1173" t="s">
        <v>408</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421</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420</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455</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387</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456</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388</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T18" sqref="T18 Q18:R18 AE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457</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389</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2023-02-28T07:34:23Z</dcterms:modified>
</cp:coreProperties>
</file>