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0"/>
  <workbookPr/>
  <mc:AlternateContent xmlns:mc="http://schemas.openxmlformats.org/markup-compatibility/2006">
    <mc:Choice Requires="x15">
      <x15ac:absPath xmlns:x15ac="http://schemas.microsoft.com/office/spreadsheetml/2010/11/ac" url="\\192.168.10.3\総務課\財政班\財政班（水梨）\松井\財政状況資料集\R7\01_令和６年度財政状況資料集の作成及び公表について\02_起案\"/>
    </mc:Choice>
  </mc:AlternateContent>
  <xr:revisionPtr revIDLastSave="0" documentId="13_ncr:1_{E3B5ACEE-8FD7-49D2-BC93-4431A55DDDB0}" xr6:coauthVersionLast="36" xr6:coauthVersionMax="36" xr10:uidLastSave="{00000000-0000-0000-0000-000000000000}"/>
  <bookViews>
    <workbookView xWindow="0" yWindow="0" windowWidth="20490" windowHeight="7455" firstSheet="1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CO35" i="10"/>
  <c r="BW35" i="10"/>
  <c r="BE35" i="10"/>
  <c r="CO34" i="10"/>
  <c r="BW34" i="10"/>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<sst xmlns="http://schemas.openxmlformats.org/spreadsheetml/2006/main" count="1101" uniqueCount="568">
  <si>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</si>
  <si>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</si>
  <si>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</si>
  <si>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</si>
  <si>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</si>
  <si>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</si>
  <si>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</si>
  <si>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</si>
  <si>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</si>
  <si>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</si>
  <si>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</si>
  <si>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</si>
  <si>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</si>
  <si>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</si>
  <si>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</si>
  <si>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</si>
  <si>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</si>
  <si>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</si>
  <si>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</si>
  <si>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</si>
  <si>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</si>
  <si>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</si>
  <si>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</si>
  <si>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</si>
  <si>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</si>
  <si>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</si>
  <si>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</si>
  <si>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</si>
  <si>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</si>
  <si>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</si>
  <si>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</si>
  <si>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</si>
  <si>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</si>
  <si>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</si>
  <si>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</si>
  <si>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</si>
  <si>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</si>
  <si>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</si>
  <si>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</si>
  <si>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</si>
  <si>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</si>
  <si>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</si>
  <si>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</si>
  <si>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</si>
  <si>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</si>
  <si>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</si>
  <si>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</si>
  <si>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</si>
  <si>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</si>
  <si>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</si>
  <si>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</si>
  <si>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</si>
  <si>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</si>
  <si>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</si>
  <si>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</si>
  <si>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</si>
  <si>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</si>
  <si>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</si>
  <si>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</si>
  <si>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</si>
  <si>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</si>
  <si>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</si>
  <si>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</si>
  <si>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</si>
  <si>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</si>
  <si>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</si>
  <si>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</si>
  <si>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</si>
  <si>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</si>
  <si>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</si>
  <si>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</si>
  <si>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</si>
  <si>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</si>
  <si>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</si>
  <si>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</si>
  <si>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</si>
  <si>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</si>
  <si>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</si>
  <si>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</si>
  <si>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</si>
  <si>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</si>
  <si>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</si>
  <si>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</si>
  <si>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</si>
  <si>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</si>
  <si>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</si>
  <si>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</si>
  <si>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</si>
  <si>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</si>
  <si>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</si>
  <si>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</si>
  <si>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</si>
  <si>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</si>
  <si>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</si>
  <si>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三戸町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</si>
  <si>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</si>
  <si>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</si>
  <si>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</si>
  <si>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</si>
  <si>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</si>
  <si>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</si>
  <si>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</si>
  <si>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</si>
  <si>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</si>
  <si>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</si>
  <si>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</si>
  <si>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</si>
  <si>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</si>
  <si>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</si>
  <si>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</si>
  <si>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</si>
  <si>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</si>
  <si>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</si>
  <si>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</si>
  <si>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</si>
  <si>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</si>
  <si>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</si>
  <si>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</si>
  <si>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</si>
  <si>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</si>
  <si>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</si>
  <si>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</si>
  <si>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</si>
  <si>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</si>
  <si>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</si>
  <si>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</si>
  <si>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</si>
  <si>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</si>
  <si>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</si>
  <si>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</si>
  <si>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</si>
  <si>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</si>
  <si>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</si>
  <si>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</si>
  <si>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</si>
  <si>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</si>
  <si>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</si>
  <si>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</si>
  <si>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</si>
  <si>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</si>
  <si>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</si>
  <si>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</si>
  <si>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</si>
  <si>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</si>
  <si>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</si>
  <si>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</si>
  <si>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</si>
  <si>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</si>
  <si>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</si>
  <si>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</si>
  <si>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</si>
  <si>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</si>
  <si>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</si>
  <si>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</si>
  <si>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</si>
  <si>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</si>
  <si>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</si>
  <si>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</si>
  <si>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</si>
  <si>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</si>
  <si>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</si>
  <si>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</si>
  <si>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</si>
  <si>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</si>
  <si>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</si>
  <si>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</si>
  <si>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</si>
  <si>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</si>
  <si>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</si>
  <si>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</si>
  <si>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</si>
  <si>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</si>
  <si>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</si>
  <si>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</si>
  <si>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</si>
  <si>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</si>
  <si>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</si>
  <si>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</si>
  <si>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</si>
  <si>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</si>
  <si>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</si>
  <si>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</si>
  <si>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</si>
  <si>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</si>
  <si>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</si>
  <si>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</si>
  <si>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</si>
  <si>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</si>
  <si>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</si>
  <si>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</si>
  <si>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</si>
  <si>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</si>
  <si>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</si>
  <si>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</si>
  <si>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</si>
  <si>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</si>
  <si>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</si>
  <si>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</si>
  <si>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</si>
  <si>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</si>
  <si>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</si>
  <si>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</si>
  <si>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</si>
  <si>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</si>
  <si>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青森県三戸町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</si>
  <si>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</si>
  <si>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</si>
  <si>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</si>
  <si>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</si>
  <si>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</si>
  <si>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</si>
  <si>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</si>
  <si>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</si>
  <si>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</si>
  <si>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</si>
  <si>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</si>
  <si>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</si>
  <si>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</si>
  <si>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</si>
  <si>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</si>
  <si>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</si>
  <si>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</si>
  <si>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</si>
  <si>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</si>
  <si>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</si>
  <si>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</si>
  <si>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</si>
  <si>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</si>
  <si>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</si>
  <si>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</si>
  <si>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</si>
  <si>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</si>
  <si>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</si>
  <si>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</si>
  <si>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</si>
  <si>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</si>
  <si>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</si>
  <si>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</si>
  <si>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</si>
  <si>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</si>
  <si>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</si>
  <si>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</si>
  <si>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</si>
  <si>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</si>
  <si>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</si>
  <si>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</si>
  <si>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</si>
  <si>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</si>
  <si>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</si>
  <si>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</si>
  <si>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</si>
  <si>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</si>
  <si>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</si>
  <si>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</si>
  <si>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</si>
  <si>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</si>
  <si>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</si>
  <si>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</si>
  <si>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</si>
  <si>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</si>
  <si>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</si>
  <si>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</si>
  <si>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</si>
  <si>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</si>
  <si>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</si>
  <si>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</si>
  <si>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</si>
  <si>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</si>
  <si>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</si>
  <si>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</si>
  <si>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</si>
  <si>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</si>
  <si>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</si>
  <si>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</si>
  <si>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</si>
  <si>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</si>
  <si>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</si>
  <si>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</si>
  <si>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</si>
  <si>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</si>
  <si>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</si>
  <si>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</si>
  <si>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</si>
  <si>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</si>
  <si>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</si>
  <si>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</si>
  <si>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</si>
  <si>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</si>
  <si>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</si>
  <si>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</si>
  <si>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</si>
  <si>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</si>
  <si>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</si>
  <si>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</si>
  <si>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</si>
  <si>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</si>
  <si>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</si>
  <si>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</si>
  <si>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</si>
  <si>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</si>
  <si>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</si>
  <si>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</si>
  <si>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</si>
  <si>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</si>
  <si>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</si>
  <si>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</si>
  <si>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</si>
  <si>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</si>
  <si>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</si>
  <si>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</si>
  <si>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</si>
  <si>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</si>
  <si>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</si>
  <si>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</si>
  <si>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</si>
  <si>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</si>
  <si>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</si>
  <si>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</si>
  <si>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</si>
  <si>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</si>
  <si>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</si>
  <si>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</si>
  <si>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</si>
  <si>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</si>
  <si>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</si>
  <si>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</si>
  <si>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</si>
  <si>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</si>
  <si>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</si>
  <si>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</si>
  <si>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</si>
  <si>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</si>
  <si>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</si>
  <si>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</si>
  <si>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</si>
  <si>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</si>
  <si>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</si>
  <si>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</si>
  <si>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</si>
  <si>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</si>
  <si>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</si>
  <si>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</si>
  <si>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</si>
  <si>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</si>
  <si>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</si>
  <si>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</si>
  <si>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</si>
  <si>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</si>
  <si>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</si>
  <si>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</si>
  <si>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</si>
  <si>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</si>
  <si>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</si>
  <si>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</si>
  <si>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</si>
  <si>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青森県三戸町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</si>
  <si>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</si>
  <si>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</si>
  <si>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</si>
  <si>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</si>
  <si>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</si>
  <si>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</si>
  <si>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</si>
  <si>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</si>
  <si>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</si>
  <si>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</si>
  <si>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</si>
  <si>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</si>
  <si>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</si>
  <si>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</si>
  <si>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</si>
  <si>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</si>
  <si>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</si>
  <si>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</si>
  <si>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</si>
  <si>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</si>
  <si>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三戸町立学校給食共同調理場特別会計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</si>
  <si>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</si>
  <si>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</si>
  <si>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</si>
  <si>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</si>
  <si>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</si>
  <si>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</si>
  <si>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</si>
  <si>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</si>
  <si>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</si>
  <si>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</si>
  <si>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</si>
  <si>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</si>
  <si>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</si>
  <si>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三戸町国民健康保険事業勘定特別会計</t>
    <phoneticPr fontId="5"/>
  </si>
  <si>
    <t>三戸町介護保険特別会計</t>
    <phoneticPr fontId="5"/>
  </si>
  <si>
    <t>三戸町後期高齢者医療特別会計</t>
    <phoneticPr fontId="5"/>
  </si>
  <si>
    <t>三戸町国民健康保険直診勘定三戸中央病院事業特別会計</t>
    <phoneticPr fontId="5"/>
  </si>
  <si>
    <t>法適用企業</t>
    <phoneticPr fontId="5"/>
  </si>
  <si>
    <t>三戸町簡易水道事業会計</t>
    <phoneticPr fontId="5"/>
  </si>
  <si>
    <t>三戸町下水道事業会計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</si>
  <si>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</si>
  <si>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</si>
  <si>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</si>
  <si>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</si>
  <si>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</si>
  <si>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</si>
  <si>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</si>
  <si>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</si>
  <si>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</si>
  <si>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</si>
  <si>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</si>
  <si>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</si>
  <si>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</si>
  <si>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</si>
  <si>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</si>
  <si>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</si>
  <si>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</si>
  <si>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</si>
  <si>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</si>
  <si>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</si>
  <si>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</si>
  <si>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</si>
  <si>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</si>
  <si>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</si>
  <si>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</si>
  <si>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</si>
  <si>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</si>
  <si>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</si>
  <si>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</si>
  <si>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</si>
  <si>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</si>
  <si>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</si>
  <si>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</si>
  <si>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</si>
  <si>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</si>
  <si>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</si>
  <si>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</si>
  <si>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</si>
  <si>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</si>
  <si>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</si>
  <si>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</si>
  <si>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</si>
  <si>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</si>
  <si>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</si>
  <si>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</si>
  <si>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</si>
  <si>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</si>
  <si>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</si>
  <si>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</si>
  <si>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</si>
  <si>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</si>
  <si>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</si>
  <si>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</si>
  <si>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</si>
  <si>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</si>
  <si>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</si>
  <si>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</si>
  <si>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</si>
  <si>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</si>
  <si>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</si>
  <si>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</si>
  <si>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</si>
  <si>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</si>
  <si>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</si>
  <si>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</si>
  <si>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</si>
  <si>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</si>
  <si>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</si>
  <si>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</si>
  <si>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</si>
  <si>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</si>
  <si>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</si>
  <si>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</si>
  <si>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</si>
  <si>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</si>
  <si>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</si>
  <si>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</si>
  <si>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</si>
  <si>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</si>
  <si>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</si>
  <si>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</si>
  <si>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</si>
  <si>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</si>
  <si>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</si>
  <si>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</si>
  <si>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</si>
  <si>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</si>
  <si>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</si>
  <si>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</si>
  <si>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</si>
  <si>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</si>
  <si>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</si>
  <si>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</si>
  <si>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</si>
  <si>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</si>
  <si>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</si>
  <si>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</si>
  <si>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</si>
  <si>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</si>
  <si>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</si>
  <si>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</si>
  <si>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</si>
  <si>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</si>
  <si>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</si>
  <si>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</si>
  <si>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</si>
  <si>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</si>
  <si>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</si>
  <si>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</si>
  <si>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</si>
  <si>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</si>
  <si>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</si>
  <si>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</si>
  <si>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</si>
  <si>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</si>
  <si>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</si>
  <si>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</si>
  <si>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</si>
  <si>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</si>
  <si>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</si>
  <si>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</si>
  <si>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</si>
  <si>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</si>
  <si>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</si>
  <si>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</si>
  <si>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</si>
  <si>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</si>
  <si>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</si>
  <si>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</si>
  <si>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</si>
  <si>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</si>
  <si>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</si>
  <si>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</si>
  <si>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</si>
  <si>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</si>
  <si>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0.03</t>
  </si>
  <si>
    <t>▲ 1.21</t>
  </si>
  <si>
    <t>▲ 0.77</t>
  </si>
  <si>
    <t>一般会計</t>
  </si>
  <si>
    <t>三戸町介護保険特別会計</t>
  </si>
  <si>
    <t>三戸町国民健康保険事業勘定特別会計</t>
  </si>
  <si>
    <t>三戸町簡易水道事業会計</t>
  </si>
  <si>
    <t>三戸町下水道事業会計</t>
  </si>
  <si>
    <t>三戸町後期高齢者医療特別会計</t>
  </si>
  <si>
    <t>三戸町立学校給食共同調理場特別会計</t>
  </si>
  <si>
    <t>三戸町国民健康保険直診勘定三戸中央病院事業特別会計</t>
  </si>
  <si>
    <t>▲ 1.82</t>
  </si>
  <si>
    <t>▲ 0.43</t>
  </si>
  <si>
    <t>その他会計（赤字）</t>
  </si>
  <si>
    <t>その他会計（黒字）</t>
  </si>
  <si>
    <t>R02</t>
    <phoneticPr fontId="5"/>
  </si>
  <si>
    <t>R03</t>
    <phoneticPr fontId="5"/>
  </si>
  <si>
    <t>R04</t>
    <phoneticPr fontId="5"/>
  </si>
  <si>
    <t>R05</t>
    <phoneticPr fontId="5"/>
  </si>
  <si>
    <t>R06</t>
    <phoneticPr fontId="5"/>
  </si>
  <si>
    <t>-</t>
    <phoneticPr fontId="2"/>
  </si>
  <si>
    <t>八戸地域広域市町村圏事務組合</t>
    <rPh sb="0" eb="2">
      <t>ハチノヘ</t>
    </rPh>
    <rPh sb="2" eb="4">
      <t>チイキ</t>
    </rPh>
    <rPh sb="4" eb="6">
      <t>コウイキ</t>
    </rPh>
    <rPh sb="6" eb="9">
      <t>シチョウソン</t>
    </rPh>
    <rPh sb="9" eb="10">
      <t>ケン</t>
    </rPh>
    <rPh sb="10" eb="12">
      <t>ジム</t>
    </rPh>
    <rPh sb="12" eb="14">
      <t>クミアイ</t>
    </rPh>
    <phoneticPr fontId="2"/>
  </si>
  <si>
    <t>三戸地区環境整備事務組合</t>
    <rPh sb="0" eb="12">
      <t>サンノヘチクカンキョウセイビジムクミアイ</t>
    </rPh>
    <phoneticPr fontId="2"/>
  </si>
  <si>
    <t>八戸圏域水道企業団</t>
    <rPh sb="0" eb="9">
      <t>ハチノヘケンイキスイドウキギョウダン</t>
    </rPh>
    <phoneticPr fontId="2"/>
  </si>
  <si>
    <t>田子高原広域事務組合</t>
    <rPh sb="0" eb="2">
      <t>タッコ</t>
    </rPh>
    <rPh sb="2" eb="4">
      <t>コウゲン</t>
    </rPh>
    <rPh sb="4" eb="6">
      <t>コウイキ</t>
    </rPh>
    <rPh sb="6" eb="8">
      <t>ジム</t>
    </rPh>
    <rPh sb="8" eb="10">
      <t>クミアイ</t>
    </rPh>
    <phoneticPr fontId="2"/>
  </si>
  <si>
    <t>青森県市町村総合事務組合</t>
    <rPh sb="0" eb="3">
      <t>アオモリケン</t>
    </rPh>
    <rPh sb="3" eb="6">
      <t>シチョウソン</t>
    </rPh>
    <rPh sb="6" eb="8">
      <t>ソウゴウ</t>
    </rPh>
    <rPh sb="8" eb="10">
      <t>ジム</t>
    </rPh>
    <rPh sb="10" eb="12">
      <t>クミアイ</t>
    </rPh>
    <phoneticPr fontId="2"/>
  </si>
  <si>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
  </si>
  <si>
    <t>青森県後期高齢者医療広域連合（後期高齢者医療特別会計）</t>
    <rPh sb="0" eb="3">
      <t>アオモリケン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</si>
  <si>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青森県交通災害共済組合</t>
    <rPh sb="0" eb="3">
      <t>アオモリケン</t>
    </rPh>
    <rPh sb="3" eb="5">
      <t>コウツウ</t>
    </rPh>
    <rPh sb="5" eb="7">
      <t>サイガイ</t>
    </rPh>
    <rPh sb="7" eb="9">
      <t>キョウサイ</t>
    </rPh>
    <rPh sb="9" eb="11">
      <t>クミアイ</t>
    </rPh>
    <phoneticPr fontId="2"/>
  </si>
  <si>
    <t>青森県市町村退職手当組合</t>
    <rPh sb="0" eb="3">
      <t>アオモリケン</t>
    </rPh>
    <rPh sb="3" eb="6">
      <t>シチョウソン</t>
    </rPh>
    <rPh sb="6" eb="8">
      <t>タイショク</t>
    </rPh>
    <rPh sb="8" eb="10">
      <t>テアテ</t>
    </rPh>
    <rPh sb="10" eb="12">
      <t>クミアイ</t>
    </rPh>
    <phoneticPr fontId="2"/>
  </si>
  <si>
    <t>－</t>
    <phoneticPr fontId="2"/>
  </si>
  <si>
    <t>ふるさと三戸応援基金</t>
    <rPh sb="4" eb="10">
      <t>サンノヘオウエンキキン</t>
    </rPh>
    <phoneticPr fontId="5"/>
  </si>
  <si>
    <t>三戸町公共施設整備基金</t>
    <rPh sb="0" eb="3">
      <t>サンノヘマチ</t>
    </rPh>
    <rPh sb="3" eb="11">
      <t>コウキョウシセツセイビキキン</t>
    </rPh>
    <phoneticPr fontId="5"/>
  </si>
  <si>
    <t>三戸町地域医療特別対策基金</t>
    <rPh sb="0" eb="11">
      <t>サンノヘマチチイキイリョウトクベツタイサク</t>
    </rPh>
    <rPh sb="11" eb="13">
      <t>キキン</t>
    </rPh>
    <phoneticPr fontId="5"/>
  </si>
  <si>
    <t>三戸町地域福祉基金</t>
    <rPh sb="0" eb="5">
      <t>サンノヘマチチイキ</t>
    </rPh>
    <rPh sb="5" eb="7">
      <t>フクシ</t>
    </rPh>
    <rPh sb="7" eb="9">
      <t>キキン</t>
    </rPh>
    <phoneticPr fontId="5"/>
  </si>
  <si>
    <t>三戸町教育振興基金</t>
    <rPh sb="0" eb="2">
      <t>サンノヘ</t>
    </rPh>
    <rPh sb="2" eb="3">
      <t>マチ</t>
    </rPh>
    <rPh sb="3" eb="5">
      <t>キョウイク</t>
    </rPh>
    <rPh sb="5" eb="7">
      <t>シンコウ</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</si>
</sst>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1B11-480D-9998-81EA08B4368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36854</c:v>
                </c:pt>
                <c:pt idx="1">
                  <c:v>68542</c:v>
                </c:pt>
                <c:pt idx="2">
                  <c:v>63589</c:v>
                </c:pt>
                <c:pt idx="3">
                  <c:v>57870</c:v>
                </c:pt>
                <c:pt idx="4">
                  <c:v>44058</c:v>
                </c:pt>
              </c:numCache>
            </c:numRef>
          </c:val>
          <c:smooth val="0"/>
          <c:extLst>
            <c:ext xmlns:c16="http://schemas.microsoft.com/office/drawing/2014/chart" uri="{C3380CC4-5D6E-409C-BE32-E72D297353CC}">
              <c16:uniqueId val="{00000001-1B11-480D-9998-81EA08B4368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6.49</c:v>
                </c:pt>
                <c:pt idx="1">
                  <c:v>6.03</c:v>
                </c:pt>
                <c:pt idx="2">
                  <c:v>7.39</c:v>
                </c:pt>
                <c:pt idx="3">
                  <c:v>6.2</c:v>
                </c:pt>
                <c:pt idx="4">
                  <c:v>7.08</c:v>
                </c:pt>
              </c:numCache>
            </c:numRef>
          </c:val>
          <c:extLst>
            <c:ext xmlns:c16="http://schemas.microsoft.com/office/drawing/2014/chart" uri="{C3380CC4-5D6E-409C-BE32-E72D297353CC}">
              <c16:uniqueId val="{00000000-4F1C-45DD-A421-E61660C0A63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10.199999999999999</c:v>
                </c:pt>
                <c:pt idx="1">
                  <c:v>12.56</c:v>
                </c:pt>
                <c:pt idx="2">
                  <c:v>16.100000000000001</c:v>
                </c:pt>
                <c:pt idx="3">
                  <c:v>19.87</c:v>
                </c:pt>
                <c:pt idx="4">
                  <c:v>21.04</c:v>
                </c:pt>
              </c:numCache>
            </c:numRef>
          </c:val>
          <c:extLst>
            <c:ext xmlns:c16="http://schemas.microsoft.com/office/drawing/2014/chart" uri="{C3380CC4-5D6E-409C-BE32-E72D297353CC}">
              <c16:uniqueId val="{00000001-4F1C-45DD-A421-E61660C0A63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1.82</c:v>
                </c:pt>
                <c:pt idx="1">
                  <c:v>-0.03</c:v>
                </c:pt>
                <c:pt idx="2">
                  <c:v>1.1599999999999999</c:v>
                </c:pt>
                <c:pt idx="3">
                  <c:v>-1.21</c:v>
                </c:pt>
                <c:pt idx="4">
                  <c:v>-0.77</c:v>
                </c:pt>
              </c:numCache>
            </c:numRef>
          </c:val>
          <c:smooth val="0"/>
          <c:extLst>
            <c:ext xmlns:c16="http://schemas.microsoft.com/office/drawing/2014/chart" uri="{C3380CC4-5D6E-409C-BE32-E72D297353CC}">
              <c16:uniqueId val="{00000002-4F1C-45DD-A421-E61660C0A63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0.16</c:v>
                </c:pt>
                <c:pt idx="2">
                  <c:v>#N/A</c:v>
                </c:pt>
                <c:pt idx="3">
                  <c:v>0.35</c:v>
                </c:pt>
                <c:pt idx="4">
                  <c:v>#N/A</c:v>
                </c:pt>
                <c:pt idx="5">
                  <c:v>0.1</c:v>
                </c:pt>
                <c:pt idx="6">
                  <c:v>#N/A</c:v>
                </c:pt>
                <c:pt idx="7">
                  <c:v>0.12</c:v>
                </c:pt>
                <c:pt idx="8">
                  <c:v>0</c:v>
                </c:pt>
                <c:pt idx="9">
                  <c:v>0</c:v>
                </c:pt>
              </c:numCache>
            </c:numRef>
          </c:val>
          <c:extLst>
            <c:ext xmlns:c16="http://schemas.microsoft.com/office/drawing/2014/chart" uri="{C3380CC4-5D6E-409C-BE32-E72D297353CC}">
              <c16:uniqueId val="{00000000-FB4E-49CC-AF23-81A14D5D72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B4E-49CC-AF23-81A14D5D72E7}"/>
            </c:ext>
          </c:extLst>
        </c:ser>
        <c:ser>
          <c:idx val="2"/>
          <c:order val="2"/>
          <c:tx>
            <c:strRef>
              <c:f>データシート!$A$29</c:f>
              <c:strCache>
                <c:ptCount val="1"/>
                <c:pt idx="0">
                  <c:v>三戸町国民健康保険直診勘定三戸中央病院事業特別会計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1.82</c:v>
                </c:pt>
                <c:pt idx="1">
                  <c:v>#N/A</c:v>
                </c:pt>
                <c:pt idx="2">
                  <c:v>0.43</c:v>
                </c:pt>
                <c:pt idx="3">
                  <c:v>#N/A</c:v>
                </c:pt>
                <c:pt idx="4">
                  <c:v>#N/A</c:v>
                </c:pt>
                <c:pt idx="5">
                  <c:v>0</c:v>
                </c:pt>
                <c:pt idx="6">
                  <c:v>#N/A</c:v>
                </c:pt>
                <c:pt idx="7">
                  <c:v>0</c:v>
                </c:pt>
                <c:pt idx="8">
                  <c:v>#N/A</c:v>
                </c:pt>
                <c:pt idx="9">
                  <c:v>0</c:v>
                </c:pt>
              </c:numCache>
            </c:numRef>
          </c:val>
          <c:extLst>
            <c:ext xmlns:c16="http://schemas.microsoft.com/office/drawing/2014/chart" uri="{C3380CC4-5D6E-409C-BE32-E72D297353CC}">
              <c16:uniqueId val="{00000002-FB4E-49CC-AF23-81A14D5D72E7}"/>
            </c:ext>
          </c:extLst>
        </c:ser>
        <c:ser>
          <c:idx val="3"/>
          <c:order val="3"/>
          <c:tx>
            <c:strRef>
              <c:f>データシート!$A$30</c:f>
              <c:strCache>
                <c:ptCount val="1"/>
                <c:pt idx="0">
                  <c:v>三戸町立学校給食共同調理場特別会計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B4E-49CC-AF23-81A14D5D72E7}"/>
            </c:ext>
          </c:extLst>
        </c:ser>
        <c:ser>
          <c:idx val="4"/>
          <c:order val="4"/>
          <c:tx>
            <c:strRef>
              <c:f>データシート!$A$31</c:f>
              <c:strCache>
                <c:ptCount val="1"/>
                <c:pt idx="0">
                  <c:v>三戸町後期高齢者医療特別会計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0.03</c:v>
                </c:pt>
                <c:pt idx="4">
                  <c:v>#N/A</c:v>
                </c:pt>
                <c:pt idx="5">
                  <c:v>0</c:v>
                </c:pt>
                <c:pt idx="6">
                  <c:v>#N/A</c:v>
                </c:pt>
                <c:pt idx="7">
                  <c:v>0.05</c:v>
                </c:pt>
                <c:pt idx="8">
                  <c:v>#N/A</c:v>
                </c:pt>
                <c:pt idx="9">
                  <c:v>0.04</c:v>
                </c:pt>
              </c:numCache>
            </c:numRef>
          </c:val>
          <c:extLst>
            <c:ext xmlns:c16="http://schemas.microsoft.com/office/drawing/2014/chart" uri="{C3380CC4-5D6E-409C-BE32-E72D297353CC}">
              <c16:uniqueId val="{00000004-FB4E-49CC-AF23-81A14D5D72E7}"/>
            </c:ext>
          </c:extLst>
        </c:ser>
        <c:ser>
          <c:idx val="5"/>
          <c:order val="5"/>
          <c:tx>
            <c:strRef>
              <c:f>データシート!$A$32</c:f>
              <c:strCache>
                <c:ptCount val="1"/>
                <c:pt idx="0">
                  <c:v>三戸町下水道事業会計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0.05</c:v>
                </c:pt>
              </c:numCache>
            </c:numRef>
          </c:val>
          <c:extLst>
            <c:ext xmlns:c16="http://schemas.microsoft.com/office/drawing/2014/chart" uri="{C3380CC4-5D6E-409C-BE32-E72D297353CC}">
              <c16:uniqueId val="{00000005-FB4E-49CC-AF23-81A14D5D72E7}"/>
            </c:ext>
          </c:extLst>
        </c:ser>
        <c:ser>
          <c:idx val="6"/>
          <c:order val="6"/>
          <c:tx>
            <c:strRef>
              <c:f>データシート!$A$33</c:f>
              <c:strCache>
                <c:ptCount val="1"/>
                <c:pt idx="0">
                  <c:v>三戸町簡易水道事業会計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0.17</c:v>
                </c:pt>
              </c:numCache>
            </c:numRef>
          </c:val>
          <c:extLst>
            <c:ext xmlns:c16="http://schemas.microsoft.com/office/drawing/2014/chart" uri="{C3380CC4-5D6E-409C-BE32-E72D297353CC}">
              <c16:uniqueId val="{00000006-FB4E-49CC-AF23-81A14D5D72E7}"/>
            </c:ext>
          </c:extLst>
        </c:ser>
        <c:ser>
          <c:idx val="7"/>
          <c:order val="7"/>
          <c:tx>
            <c:strRef>
              <c:f>データシート!$A$34</c:f>
              <c:strCache>
                <c:ptCount val="1"/>
                <c:pt idx="0">
                  <c:v>三戸町国民健康保険事業勘定特別会計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0.57999999999999996</c:v>
                </c:pt>
                <c:pt idx="2">
                  <c:v>#N/A</c:v>
                </c:pt>
                <c:pt idx="3">
                  <c:v>0.74</c:v>
                </c:pt>
                <c:pt idx="4">
                  <c:v>#N/A</c:v>
                </c:pt>
                <c:pt idx="5">
                  <c:v>0.44</c:v>
                </c:pt>
                <c:pt idx="6">
                  <c:v>#N/A</c:v>
                </c:pt>
                <c:pt idx="7">
                  <c:v>0.72</c:v>
                </c:pt>
                <c:pt idx="8">
                  <c:v>#N/A</c:v>
                </c:pt>
                <c:pt idx="9">
                  <c:v>0.22</c:v>
                </c:pt>
              </c:numCache>
            </c:numRef>
          </c:val>
          <c:extLst>
            <c:ext xmlns:c16="http://schemas.microsoft.com/office/drawing/2014/chart" uri="{C3380CC4-5D6E-409C-BE32-E72D297353CC}">
              <c16:uniqueId val="{00000007-FB4E-49CC-AF23-81A14D5D72E7}"/>
            </c:ext>
          </c:extLst>
        </c:ser>
        <c:ser>
          <c:idx val="8"/>
          <c:order val="8"/>
          <c:tx>
            <c:strRef>
              <c:f>データシート!$A$35</c:f>
              <c:strCache>
                <c:ptCount val="1"/>
                <c:pt idx="0">
                  <c:v>三戸町介護保険特別会計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1.58</c:v>
                </c:pt>
                <c:pt idx="2">
                  <c:v>#N/A</c:v>
                </c:pt>
                <c:pt idx="3">
                  <c:v>1.7</c:v>
                </c:pt>
                <c:pt idx="4">
                  <c:v>#N/A</c:v>
                </c:pt>
                <c:pt idx="5">
                  <c:v>3.81</c:v>
                </c:pt>
                <c:pt idx="6">
                  <c:v>#N/A</c:v>
                </c:pt>
                <c:pt idx="7">
                  <c:v>2.68</c:v>
                </c:pt>
                <c:pt idx="8">
                  <c:v>#N/A</c:v>
                </c:pt>
                <c:pt idx="9">
                  <c:v>1.79</c:v>
                </c:pt>
              </c:numCache>
            </c:numRef>
          </c:val>
          <c:extLst>
            <c:ext xmlns:c16="http://schemas.microsoft.com/office/drawing/2014/chart" uri="{C3380CC4-5D6E-409C-BE32-E72D297353CC}">
              <c16:uniqueId val="{00000008-FB4E-49CC-AF23-81A14D5D72E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6.48</c:v>
                </c:pt>
                <c:pt idx="2">
                  <c:v>#N/A</c:v>
                </c:pt>
                <c:pt idx="3">
                  <c:v>6.02</c:v>
                </c:pt>
                <c:pt idx="4">
                  <c:v>#N/A</c:v>
                </c:pt>
                <c:pt idx="5">
                  <c:v>7.38</c:v>
                </c:pt>
                <c:pt idx="6">
                  <c:v>#N/A</c:v>
                </c:pt>
                <c:pt idx="7">
                  <c:v>6.19</c:v>
                </c:pt>
                <c:pt idx="8">
                  <c:v>#N/A</c:v>
                </c:pt>
                <c:pt idx="9">
                  <c:v>7.07</c:v>
                </c:pt>
              </c:numCache>
            </c:numRef>
          </c:val>
          <c:extLst>
            <c:ext xmlns:c16="http://schemas.microsoft.com/office/drawing/2014/chart" uri="{C3380CC4-5D6E-409C-BE32-E72D297353CC}">
              <c16:uniqueId val="{00000009-FB4E-49CC-AF23-81A14D5D72E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747</c:v>
                </c:pt>
                <c:pt idx="5">
                  <c:v>757</c:v>
                </c:pt>
                <c:pt idx="8">
                  <c:v>720</c:v>
                </c:pt>
                <c:pt idx="11">
                  <c:v>710</c:v>
                </c:pt>
                <c:pt idx="14">
                  <c:v>694</c:v>
                </c:pt>
              </c:numCache>
            </c:numRef>
          </c:val>
          <c:extLst>
            <c:ext xmlns:c16="http://schemas.microsoft.com/office/drawing/2014/chart" uri="{C3380CC4-5D6E-409C-BE32-E72D297353CC}">
              <c16:uniqueId val="{00000000-36AA-4DD4-81E3-36B4F018CCB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6AA-4DD4-81E3-36B4F018CCB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c:v>
                </c:pt>
                <c:pt idx="3">
                  <c:v>10</c:v>
                </c:pt>
                <c:pt idx="6">
                  <c:v>10</c:v>
                </c:pt>
                <c:pt idx="9">
                  <c:v>10</c:v>
                </c:pt>
                <c:pt idx="12">
                  <c:v>24</c:v>
                </c:pt>
              </c:numCache>
            </c:numRef>
          </c:val>
          <c:extLst>
            <c:ext xmlns:c16="http://schemas.microsoft.com/office/drawing/2014/chart" uri="{C3380CC4-5D6E-409C-BE32-E72D297353CC}">
              <c16:uniqueId val="{00000002-36AA-4DD4-81E3-36B4F018CCB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c:v>
                </c:pt>
                <c:pt idx="3">
                  <c:v>15</c:v>
                </c:pt>
                <c:pt idx="6">
                  <c:v>18</c:v>
                </c:pt>
                <c:pt idx="9">
                  <c:v>18</c:v>
                </c:pt>
                <c:pt idx="12">
                  <c:v>20</c:v>
                </c:pt>
              </c:numCache>
            </c:numRef>
          </c:val>
          <c:extLst>
            <c:ext xmlns:c16="http://schemas.microsoft.com/office/drawing/2014/chart" uri="{C3380CC4-5D6E-409C-BE32-E72D297353CC}">
              <c16:uniqueId val="{00000003-36AA-4DD4-81E3-36B4F018CCB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294</c:v>
                </c:pt>
                <c:pt idx="3">
                  <c:v>300</c:v>
                </c:pt>
                <c:pt idx="6">
                  <c:v>298</c:v>
                </c:pt>
                <c:pt idx="9">
                  <c:v>303</c:v>
                </c:pt>
                <c:pt idx="12">
                  <c:v>305</c:v>
                </c:pt>
              </c:numCache>
            </c:numRef>
          </c:val>
          <c:extLst>
            <c:ext xmlns:c16="http://schemas.microsoft.com/office/drawing/2014/chart" uri="{C3380CC4-5D6E-409C-BE32-E72D297353CC}">
              <c16:uniqueId val="{00000004-36AA-4DD4-81E3-36B4F018CCB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AA-4DD4-81E3-36B4F018CCB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6AA-4DD4-81E3-36B4F018CCB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781</c:v>
                </c:pt>
                <c:pt idx="3">
                  <c:v>768</c:v>
                </c:pt>
                <c:pt idx="6">
                  <c:v>737</c:v>
                </c:pt>
                <c:pt idx="9">
                  <c:v>722</c:v>
                </c:pt>
                <c:pt idx="12">
                  <c:v>668</c:v>
                </c:pt>
              </c:numCache>
            </c:numRef>
          </c:val>
          <c:extLst>
            <c:ext xmlns:c16="http://schemas.microsoft.com/office/drawing/2014/chart" uri="{C3380CC4-5D6E-409C-BE32-E72D297353CC}">
              <c16:uniqueId val="{00000007-36AA-4DD4-81E3-36B4F018CCB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362</c:v>
                </c:pt>
                <c:pt idx="2">
                  <c:v>#N/A</c:v>
                </c:pt>
                <c:pt idx="3">
                  <c:v>#N/A</c:v>
                </c:pt>
                <c:pt idx="4">
                  <c:v>336</c:v>
                </c:pt>
                <c:pt idx="5">
                  <c:v>#N/A</c:v>
                </c:pt>
                <c:pt idx="6">
                  <c:v>#N/A</c:v>
                </c:pt>
                <c:pt idx="7">
                  <c:v>343</c:v>
                </c:pt>
                <c:pt idx="8">
                  <c:v>#N/A</c:v>
                </c:pt>
                <c:pt idx="9">
                  <c:v>#N/A</c:v>
                </c:pt>
                <c:pt idx="10">
                  <c:v>343</c:v>
                </c:pt>
                <c:pt idx="11">
                  <c:v>#N/A</c:v>
                </c:pt>
                <c:pt idx="12">
                  <c:v>#N/A</c:v>
                </c:pt>
                <c:pt idx="13">
                  <c:v>323</c:v>
                </c:pt>
                <c:pt idx="14">
                  <c:v>#N/A</c:v>
                </c:pt>
              </c:numCache>
            </c:numRef>
          </c:val>
          <c:smooth val="0"/>
          <c:extLst>
            <c:ext xmlns:c16="http://schemas.microsoft.com/office/drawing/2014/chart" uri="{C3380CC4-5D6E-409C-BE32-E72D297353CC}">
              <c16:uniqueId val="{00000008-36AA-4DD4-81E3-36B4F018CCB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6492</c:v>
                </c:pt>
                <c:pt idx="5">
                  <c:v>6444</c:v>
                </c:pt>
                <c:pt idx="8">
                  <c:v>6168</c:v>
                </c:pt>
                <c:pt idx="11">
                  <c:v>5743</c:v>
                </c:pt>
                <c:pt idx="14">
                  <c:v>5308</c:v>
                </c:pt>
              </c:numCache>
            </c:numRef>
          </c:val>
          <c:extLst>
            <c:ext xmlns:c16="http://schemas.microsoft.com/office/drawing/2014/chart" uri="{C3380CC4-5D6E-409C-BE32-E72D297353CC}">
              <c16:uniqueId val="{00000000-5333-4367-B3AB-D0E206F187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333-4367-B3AB-D0E206F187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2310</c:v>
                </c:pt>
                <c:pt idx="5">
                  <c:v>2985</c:v>
                </c:pt>
                <c:pt idx="8">
                  <c:v>3366</c:v>
                </c:pt>
                <c:pt idx="11">
                  <c:v>3670</c:v>
                </c:pt>
                <c:pt idx="14">
                  <c:v>3711</c:v>
                </c:pt>
              </c:numCache>
            </c:numRef>
          </c:val>
          <c:extLst>
            <c:ext xmlns:c16="http://schemas.microsoft.com/office/drawing/2014/chart" uri="{C3380CC4-5D6E-409C-BE32-E72D297353CC}">
              <c16:uniqueId val="{00000002-5333-4367-B3AB-D0E206F187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333-4367-B3AB-D0E206F187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333-4367-B3AB-D0E206F187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333-4367-B3AB-D0E206F187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494</c:v>
                </c:pt>
                <c:pt idx="3">
                  <c:v>499</c:v>
                </c:pt>
                <c:pt idx="6">
                  <c:v>448</c:v>
                </c:pt>
                <c:pt idx="9">
                  <c:v>456</c:v>
                </c:pt>
                <c:pt idx="12">
                  <c:v>475</c:v>
                </c:pt>
              </c:numCache>
            </c:numRef>
          </c:val>
          <c:extLst>
            <c:ext xmlns:c16="http://schemas.microsoft.com/office/drawing/2014/chart" uri="{C3380CC4-5D6E-409C-BE32-E72D297353CC}">
              <c16:uniqueId val="{00000006-5333-4367-B3AB-D0E206F187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135</c:v>
                </c:pt>
                <c:pt idx="3">
                  <c:v>145</c:v>
                </c:pt>
                <c:pt idx="6">
                  <c:v>129</c:v>
                </c:pt>
                <c:pt idx="9">
                  <c:v>149</c:v>
                </c:pt>
                <c:pt idx="12">
                  <c:v>151</c:v>
                </c:pt>
              </c:numCache>
            </c:numRef>
          </c:val>
          <c:extLst>
            <c:ext xmlns:c16="http://schemas.microsoft.com/office/drawing/2014/chart" uri="{C3380CC4-5D6E-409C-BE32-E72D297353CC}">
              <c16:uniqueId val="{00000007-5333-4367-B3AB-D0E206F187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3752</c:v>
                </c:pt>
                <c:pt idx="3">
                  <c:v>3534</c:v>
                </c:pt>
                <c:pt idx="6">
                  <c:v>3311</c:v>
                </c:pt>
                <c:pt idx="9">
                  <c:v>3075</c:v>
                </c:pt>
                <c:pt idx="12">
                  <c:v>2880</c:v>
                </c:pt>
              </c:numCache>
            </c:numRef>
          </c:val>
          <c:extLst>
            <c:ext xmlns:c16="http://schemas.microsoft.com/office/drawing/2014/chart" uri="{C3380CC4-5D6E-409C-BE32-E72D297353CC}">
              <c16:uniqueId val="{00000008-5333-4367-B3AB-D0E206F187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61</c:v>
                </c:pt>
                <c:pt idx="3">
                  <c:v>51</c:v>
                </c:pt>
                <c:pt idx="6">
                  <c:v>41</c:v>
                </c:pt>
                <c:pt idx="9">
                  <c:v>31</c:v>
                </c:pt>
                <c:pt idx="12">
                  <c:v>189</c:v>
                </c:pt>
              </c:numCache>
            </c:numRef>
          </c:val>
          <c:extLst>
            <c:ext xmlns:c16="http://schemas.microsoft.com/office/drawing/2014/chart" uri="{C3380CC4-5D6E-409C-BE32-E72D297353CC}">
              <c16:uniqueId val="{00000009-5333-4367-B3AB-D0E206F187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6245</c:v>
                </c:pt>
                <c:pt idx="3">
                  <c:v>6084</c:v>
                </c:pt>
                <c:pt idx="6">
                  <c:v>5847</c:v>
                </c:pt>
                <c:pt idx="9">
                  <c:v>5543</c:v>
                </c:pt>
                <c:pt idx="12">
                  <c:v>5099</c:v>
                </c:pt>
              </c:numCache>
            </c:numRef>
          </c:val>
          <c:extLst>
            <c:ext xmlns:c16="http://schemas.microsoft.com/office/drawing/2014/chart" uri="{C3380CC4-5D6E-409C-BE32-E72D297353CC}">
              <c16:uniqueId val="{0000000A-5333-4367-B3AB-D0E206F1876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1886</c:v>
                </c:pt>
                <c:pt idx="2">
                  <c:v>#N/A</c:v>
                </c:pt>
                <c:pt idx="3">
                  <c:v>#N/A</c:v>
                </c:pt>
                <c:pt idx="4">
                  <c:v>883</c:v>
                </c:pt>
                <c:pt idx="5">
                  <c:v>#N/A</c:v>
                </c:pt>
                <c:pt idx="6">
                  <c:v>#N/A</c:v>
                </c:pt>
                <c:pt idx="7">
                  <c:v>242</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333-4367-B3AB-D0E206F1876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676</c:v>
                </c:pt>
                <c:pt idx="1">
                  <c:v>833</c:v>
                </c:pt>
                <c:pt idx="2">
                  <c:v>890</c:v>
                </c:pt>
              </c:numCache>
            </c:numRef>
          </c:val>
          <c:extLst>
            <c:ext xmlns:c16="http://schemas.microsoft.com/office/drawing/2014/chart" uri="{C3380CC4-5D6E-409C-BE32-E72D297353CC}">
              <c16:uniqueId val="{00000000-9913-4DBD-9913-92553B64F37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789</c:v>
                </c:pt>
                <c:pt idx="1">
                  <c:v>805</c:v>
                </c:pt>
                <c:pt idx="2">
                  <c:v>825</c:v>
                </c:pt>
              </c:numCache>
            </c:numRef>
          </c:val>
          <c:extLst>
            <c:ext xmlns:c16="http://schemas.microsoft.com/office/drawing/2014/chart" uri="{C3380CC4-5D6E-409C-BE32-E72D297353CC}">
              <c16:uniqueId val="{00000001-9913-4DBD-9913-92553B64F37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1420</c:v>
                </c:pt>
                <c:pt idx="1">
                  <c:v>1484</c:v>
                </c:pt>
                <c:pt idx="2">
                  <c:v>1414</c:v>
                </c:pt>
              </c:numCache>
            </c:numRef>
          </c:val>
          <c:extLst>
            <c:ext xmlns:c16="http://schemas.microsoft.com/office/drawing/2014/chart" uri="{C3380CC4-5D6E-409C-BE32-E72D297353CC}">
              <c16:uniqueId val="{00000002-9913-4DBD-9913-92553B64F37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青森県三戸町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元利償還金は、令和元年度をピークに減少しており、令和６年度は前年度より５４百万円減少している。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債務負担行為に基づく支出額は、公共施設</a:t>
          </a:r>
          <a:r>
            <a:rPr kumimoji="1" lang="en-US" altLang="ja-JP" sz="1400">
              <a:latin typeface="ＭＳ ゴシック" pitchFamily="49" charset="-128"/>
              <a:ea typeface="ＭＳ ゴシック" pitchFamily="49" charset="-128"/>
            </a:rPr>
            <a:t>LED</a:t>
          </a:r>
          <a:r>
            <a:rPr kumimoji="1" lang="ja-JP" altLang="en-US" sz="1400">
              <a:latin typeface="ＭＳ ゴシック" pitchFamily="49" charset="-128"/>
              <a:ea typeface="ＭＳ ゴシック" pitchFamily="49" charset="-128"/>
            </a:rPr>
            <a:t>化事業により前年度と比べ１４百万円増加した。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算入公債費等は、過疎対策事業債等の活用により増加してきたが、地方債の償還が進み、令和４年度以降は減少している。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青森県三戸町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一般会計等に係る地方債の現在高は、町債の新規発行の抑制により、前年度より４４４百万円減少している。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公営企業債等繰入見込額は、病院事業債等の償還により、前年度より１９５百万円減少しているが、依然高い水準にある。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償還期間の短い過疎対策事業債にシフトしているため、将来負担比率は今後も減少する見込みであるが、病院事業、下水道事業の経営改善に努め、さらに充当可能基金を確保し、将来負担比率の抑制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青森県三戸町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その他特定目的基金が７０百万円減少したが、財政調整基金が５７百万円、減債基金２０百万円増加したため、基金全体として７百万円の増加となった。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現在の財政調整期金、減債基金及びその他特定目的基金の残高を維持できるよう財政運営に努める。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・ふるさと三戸応援基金　　　：ふるさと納税として寄せられた寄附金により、特色のある魅力的なまちづくりを推進する。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・三戸町公共施設整備基金　　：庁舎等の設備更新等に要する経費について、将来的な財政負担の軽減費用の平準化を図る。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・三戸町地域医療特別対策基金：地域医療制度の円滑で安定した運営を図り、町民が安心できる医療サービスを提供する。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・ふるさと三戸応援基金　　　：基金残高は６０百万円増の４７２百万円となっている。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・三戸町公共施設整備基金　　：基金残高は７８百万円減の３０２百万円となっている。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・三戸町地域医療特別対策基金：基金残高は５９百万円減の２６２百万円となっている。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・現状の基金残高を維持できるよう財政運営に努める。－－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決算剰余金を積み立てたことにより、基金残高は５７百万円増の８９０百万円となっている。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現状の基金残高を維持できるよう財政運営に努める。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減債基金に２０百万円積み立てたことにより、基金残高は８２５百万円となっている。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現状の基金残高を維持できるよう財政運営に努める。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青森県三戸町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8,767
8,698
151.79
7,149,117
6,792,236
299,608
4,231,644
5,098,756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人口の減少や全国平均を上回る高齢化率により、財政基盤が弱く、財政力指数は類似団体平均を下回っている。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歳出全般の見直しを実施するとともに、税の徴収強化など歳入確保に努め、財政の健全化を図る。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15724</xdr:rowOff>
    </xdr:from>
    <xdr:to>
      <xdr:col>23</xdr:col>
      <xdr:colOff>133350</xdr:colOff>
      <xdr:row>44</xdr:row>
      <xdr:rowOff>15724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595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15724</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15724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15724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136374</xdr:rowOff>
    </xdr:from>
    <xdr:to>
      <xdr:col>23</xdr:col>
      <xdr:colOff>184150</xdr:colOff>
      <xdr:row>44</xdr:row>
      <xdr:rowOff>66524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108451</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80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136374</xdr:rowOff>
    </xdr:from>
    <xdr:to>
      <xdr:col>19</xdr:col>
      <xdr:colOff>184150</xdr:colOff>
      <xdr:row>44</xdr:row>
      <xdr:rowOff>66524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51301</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136374</xdr:rowOff>
    </xdr:from>
    <xdr:to>
      <xdr:col>11</xdr:col>
      <xdr:colOff>82550</xdr:colOff>
      <xdr:row>44</xdr:row>
      <xdr:rowOff>66524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51301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令和６年度の経常収支比率は、補助費等、人件費が増加したため、前年度より０．５％増の９３．４％となった。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類似団体と比較すると、病院事業繰出金、一部事務組合負担金などの補助費等が多額であることが要因となり、類似団体平均を５．０％上回っている。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今後は、公債費の減少が見込まれるが、補助費等及び物件費の増加が見込まれるため、事務事業全般の見直しを進め、経常経費の抑制に努める。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32004</xdr:rowOff>
    </xdr:from>
    <xdr:to>
      <xdr:col>23</xdr:col>
      <xdr:colOff>133350</xdr:colOff>
      <xdr:row>65</xdr:row>
      <xdr:rowOff>56134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7625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160020</xdr:rowOff>
    </xdr:from>
    <xdr:to>
      <xdr:col>19</xdr:col>
      <xdr:colOff>133350</xdr:colOff>
      <xdr:row>65</xdr:row>
      <xdr:rowOff>32004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3282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119126</xdr:rowOff>
    </xdr:from>
    <xdr:to>
      <xdr:col>15</xdr:col>
      <xdr:colOff>82550</xdr:colOff>
      <xdr:row>64</xdr:row>
      <xdr:rowOff>160020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20476"/>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119126</xdr:rowOff>
    </xdr:from>
    <xdr:to>
      <xdr:col>11</xdr:col>
      <xdr:colOff>31750</xdr:colOff>
      <xdr:row>65</xdr:row>
      <xdr:rowOff>99568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20476"/>
          <a:ext cx="8890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5334</xdr:rowOff>
    </xdr:from>
    <xdr:to>
      <xdr:col>23</xdr:col>
      <xdr:colOff>184150</xdr:colOff>
      <xdr:row>65</xdr:row>
      <xdr:rowOff>106934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148861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2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152654</xdr:rowOff>
    </xdr:from>
    <xdr:to>
      <xdr:col>19</xdr:col>
      <xdr:colOff>184150</xdr:colOff>
      <xdr:row>65</xdr:row>
      <xdr:rowOff>82804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67581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1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109220</xdr:rowOff>
    </xdr:from>
    <xdr:to>
      <xdr:col>15</xdr:col>
      <xdr:colOff>133350</xdr:colOff>
      <xdr:row>65</xdr:row>
      <xdr:rowOff>39370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24147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68326</xdr:rowOff>
    </xdr:from>
    <xdr:to>
      <xdr:col>11</xdr:col>
      <xdr:colOff>82550</xdr:colOff>
      <xdr:row>63</xdr:row>
      <xdr:rowOff>169926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154703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48768</xdr:rowOff>
    </xdr:from>
    <xdr:to>
      <xdr:col>7</xdr:col>
      <xdr:colOff>31750</xdr:colOff>
      <xdr:row>65</xdr:row>
      <xdr:rowOff>150368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135145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7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[237,548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人件費・物件費等決算額が低くなっている要因として、ごみ処理業務や消防業務を一部事務組合で行っていることが挙げられる。一部事務組合の人件費・物件費等に充てる負担金を合計した場合、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人当たりの金額は大幅に増加することになる。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会計年度任用職員制度による人件費の増、施設老朽化による維持補修費の増、人口の減等により、人口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人当たりの決算額は増加傾向にあるため、今後はこれら経費を抑制できるように努めていく。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26307</xdr:rowOff>
    </xdr:from>
    <xdr:to>
      <xdr:col>23</xdr:col>
      <xdr:colOff>133350</xdr:colOff>
      <xdr:row>81</xdr:row>
      <xdr:rowOff>84254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13757"/>
          <a:ext cx="838200" cy="5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5426</xdr:rowOff>
    </xdr:from>
    <xdr:to>
      <xdr:col>19</xdr:col>
      <xdr:colOff>133350</xdr:colOff>
      <xdr:row>81</xdr:row>
      <xdr:rowOff>26307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892876"/>
          <a:ext cx="889000" cy="2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146177</xdr:rowOff>
    </xdr:from>
    <xdr:to>
      <xdr:col>15</xdr:col>
      <xdr:colOff>82550</xdr:colOff>
      <xdr:row>81</xdr:row>
      <xdr:rowOff>5426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862177"/>
          <a:ext cx="889000" cy="3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141573</xdr:rowOff>
    </xdr:from>
    <xdr:to>
      <xdr:col>11</xdr:col>
      <xdr:colOff>31750</xdr:colOff>
      <xdr:row>80</xdr:row>
      <xdr:rowOff>146177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857573"/>
          <a:ext cx="889000" cy="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33454</xdr:rowOff>
    </xdr:from>
    <xdr:to>
      <xdr:col>23</xdr:col>
      <xdr:colOff>184150</xdr:colOff>
      <xdr:row>81</xdr:row>
      <xdr:rowOff>135054</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2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126181</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42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146957</xdr:rowOff>
    </xdr:from>
    <xdr:to>
      <xdr:col>19</xdr:col>
      <xdr:colOff>184150</xdr:colOff>
      <xdr:row>81</xdr:row>
      <xdr:rowOff>77107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6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87284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3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126076</xdr:rowOff>
    </xdr:from>
    <xdr:to>
      <xdr:col>15</xdr:col>
      <xdr:colOff>133350</xdr:colOff>
      <xdr:row>81</xdr:row>
      <xdr:rowOff>56226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66403</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95377</xdr:rowOff>
    </xdr:from>
    <xdr:to>
      <xdr:col>11</xdr:col>
      <xdr:colOff>82550</xdr:colOff>
      <xdr:row>81</xdr:row>
      <xdr:rowOff>25527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1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35704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58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90773</xdr:rowOff>
    </xdr:from>
    <xdr:to>
      <xdr:col>7</xdr:col>
      <xdr:colOff>31750</xdr:colOff>
      <xdr:row>81</xdr:row>
      <xdr:rowOff>20923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0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31100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57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令和６年度のラスパイレス指数は、類似団体平均を１．９下回っている。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今後とも行政需要への対応及び効率的な行政運営に努めるとともに、国家公務員に準じた適正な給与制度の運営に努める。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66322</xdr:rowOff>
    </xdr:from>
    <xdr:to>
      <xdr:col>81</xdr:col>
      <xdr:colOff>44450</xdr:colOff>
      <xdr:row>83</xdr:row>
      <xdr:rowOff>106539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29667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111072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1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66322</xdr:rowOff>
    </xdr:from>
    <xdr:to>
      <xdr:col>77</xdr:col>
      <xdr:colOff>44450</xdr:colOff>
      <xdr:row>83</xdr:row>
      <xdr:rowOff>79728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2966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79728</xdr:rowOff>
    </xdr:from>
    <xdr:to>
      <xdr:col>72</xdr:col>
      <xdr:colOff>203200</xdr:colOff>
      <xdr:row>83</xdr:row>
      <xdr:rowOff>133350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31007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52916</xdr:rowOff>
    </xdr:from>
    <xdr:to>
      <xdr:col>68</xdr:col>
      <xdr:colOff>152400</xdr:colOff>
      <xdr:row>83</xdr:row>
      <xdr:rowOff>133350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2832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55739</xdr:rowOff>
    </xdr:from>
    <xdr:to>
      <xdr:col>81</xdr:col>
      <xdr:colOff>95250</xdr:colOff>
      <xdr:row>83</xdr:row>
      <xdr:rowOff>157339</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72266</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13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15522</xdr:rowOff>
    </xdr:from>
    <xdr:to>
      <xdr:col>77</xdr:col>
      <xdr:colOff>95250</xdr:colOff>
      <xdr:row>83</xdr:row>
      <xdr:rowOff>117122</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127299</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01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28928</xdr:rowOff>
    </xdr:from>
    <xdr:to>
      <xdr:col>73</xdr:col>
      <xdr:colOff>44450</xdr:colOff>
      <xdr:row>83</xdr:row>
      <xdr:rowOff>130528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140705</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2116</xdr:rowOff>
    </xdr:from>
    <xdr:to>
      <xdr:col>64</xdr:col>
      <xdr:colOff>152400</xdr:colOff>
      <xdr:row>83</xdr:row>
      <xdr:rowOff>103716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113893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令和６年度の人口千人当たりの職員数は、類似団体平均を５．７３人下回っている。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財政健全化の観点から、平成１６年度から平成２１年度までの６年間一般行政職を採用せず職員数を削減してきたが、多様化、複雑化する住民ニーズや増大する行政需要に対処するため、平成２２年度から職員の採用を開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今後も定員管理に基づき、行政需要と職員数のバランスに配慮しながら良好状態の維持に努める。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18771</xdr:rowOff>
    </xdr:from>
    <xdr:to>
      <xdr:col>81</xdr:col>
      <xdr:colOff>44450</xdr:colOff>
      <xdr:row>59</xdr:row>
      <xdr:rowOff>45314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134321"/>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9601</xdr:rowOff>
    </xdr:from>
    <xdr:to>
      <xdr:col>77</xdr:col>
      <xdr:colOff>44450</xdr:colOff>
      <xdr:row>59</xdr:row>
      <xdr:rowOff>18771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125151"/>
          <a:ext cx="8890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154991</xdr:rowOff>
    </xdr:from>
    <xdr:to>
      <xdr:col>72</xdr:col>
      <xdr:colOff>203200</xdr:colOff>
      <xdr:row>59</xdr:row>
      <xdr:rowOff>9601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099091"/>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142443</xdr:rowOff>
    </xdr:from>
    <xdr:to>
      <xdr:col>68</xdr:col>
      <xdr:colOff>152400</xdr:colOff>
      <xdr:row>58</xdr:row>
      <xdr:rowOff>154991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086543"/>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165964</xdr:rowOff>
    </xdr:from>
    <xdr:to>
      <xdr:col>81</xdr:col>
      <xdr:colOff>95250</xdr:colOff>
      <xdr:row>59</xdr:row>
      <xdr:rowOff>96114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11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87241</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03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139421</xdr:rowOff>
    </xdr:from>
    <xdr:to>
      <xdr:col>77</xdr:col>
      <xdr:colOff>95250</xdr:colOff>
      <xdr:row>59</xdr:row>
      <xdr:rowOff>69571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08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79748</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852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130251</xdr:rowOff>
    </xdr:from>
    <xdr:to>
      <xdr:col>73</xdr:col>
      <xdr:colOff>44450</xdr:colOff>
      <xdr:row>59</xdr:row>
      <xdr:rowOff>60401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07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70578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84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104191</xdr:rowOff>
    </xdr:from>
    <xdr:to>
      <xdr:col>68</xdr:col>
      <xdr:colOff>203200</xdr:colOff>
      <xdr:row>59</xdr:row>
      <xdr:rowOff>34341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44518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81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91643</xdr:rowOff>
    </xdr:from>
    <xdr:to>
      <xdr:col>64</xdr:col>
      <xdr:colOff>152400</xdr:colOff>
      <xdr:row>59</xdr:row>
      <xdr:rowOff>21793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03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31970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80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令和６年度の実質公債費比率は、町債の新規発行の抑制による元利償還金の減により、単年度としては減少したが、３カ年平均では前年度と同じとなった。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公債費は、令和元年度をピークに減少しているが、実質公債費比率は、依然として類似団体平均を上回っているため、今後も町債の新規発行抑制に努めていく。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15875</xdr:rowOff>
    </xdr:from>
    <xdr:to>
      <xdr:col>81</xdr:col>
      <xdr:colOff>44450</xdr:colOff>
      <xdr:row>41</xdr:row>
      <xdr:rowOff>15875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453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122890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15875</xdr:rowOff>
    </xdr:from>
    <xdr:to>
      <xdr:col>77</xdr:col>
      <xdr:colOff>44450</xdr:colOff>
      <xdr:row>41</xdr:row>
      <xdr:rowOff>56092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453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46690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56092</xdr:rowOff>
    </xdr:from>
    <xdr:to>
      <xdr:col>72</xdr:col>
      <xdr:colOff>203200</xdr:colOff>
      <xdr:row>41</xdr:row>
      <xdr:rowOff>136525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8554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26581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136525</xdr:rowOff>
    </xdr:from>
    <xdr:to>
      <xdr:col>68</xdr:col>
      <xdr:colOff>152400</xdr:colOff>
      <xdr:row>42</xdr:row>
      <xdr:rowOff>35454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65975"/>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136525</xdr:rowOff>
    </xdr:from>
    <xdr:to>
      <xdr:col>81</xdr:col>
      <xdr:colOff>95250</xdr:colOff>
      <xdr:row>41</xdr:row>
      <xdr:rowOff>66675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108602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6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136525</xdr:rowOff>
    </xdr:from>
    <xdr:to>
      <xdr:col>77</xdr:col>
      <xdr:colOff>95250</xdr:colOff>
      <xdr:row>41</xdr:row>
      <xdr:rowOff>66675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51452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5292</xdr:rowOff>
    </xdr:from>
    <xdr:to>
      <xdr:col>73</xdr:col>
      <xdr:colOff>44450</xdr:colOff>
      <xdr:row>41</xdr:row>
      <xdr:rowOff>106892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91669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85725</xdr:rowOff>
    </xdr:from>
    <xdr:to>
      <xdr:col>68</xdr:col>
      <xdr:colOff>203200</xdr:colOff>
      <xdr:row>42</xdr:row>
      <xdr:rowOff>15875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652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156104</xdr:rowOff>
    </xdr:from>
    <xdr:to>
      <xdr:col>64</xdr:col>
      <xdr:colOff>152400</xdr:colOff>
      <xdr:row>42</xdr:row>
      <xdr:rowOff>86254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8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71031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7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将来負担比率は、町債の新規発行の抑制による地方債残高の減少、病院事業債の償還による公営企業債等繰入見込額の減少、充当可能基金額の増加により、令和５年度に引き続き比率は算定されていな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163649</xdr:rowOff>
    </xdr:from>
    <xdr:to>
      <xdr:col>72</xdr:col>
      <xdr:colOff>203200</xdr:colOff>
      <xdr:row>15</xdr:row>
      <xdr:rowOff>24130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392499"/>
          <a:ext cx="889000" cy="20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24130</xdr:rowOff>
    </xdr:from>
    <xdr:to>
      <xdr:col>68</xdr:col>
      <xdr:colOff>152400</xdr:colOff>
      <xdr:row>17</xdr:row>
      <xdr:rowOff>53521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595880"/>
          <a:ext cx="889000" cy="37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3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27776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42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144780</xdr:rowOff>
    </xdr:from>
    <xdr:to>
      <xdr:col>68</xdr:col>
      <xdr:colOff>203200</xdr:colOff>
      <xdr:row>15</xdr:row>
      <xdr:rowOff>74930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59707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2721</xdr:rowOff>
    </xdr:from>
    <xdr:to>
      <xdr:col>64</xdr:col>
      <xdr:colOff>152400</xdr:colOff>
      <xdr:row>17</xdr:row>
      <xdr:rowOff>104321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91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89098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青森県三戸町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8,767
8,698
151.79
7,149,117
6,792,236
299,608
4,231,644
5,098,756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人件費に係る経常収支比率は、類似団体平均を下回る状態が続いている。令和６年度は類似団体平均を３．８％を下回る２０．６％となっている一方で、前年度より１．３％増加している。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今後も行政需要と職員数のバランスに配慮しながら、適切な定員管理に努める。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48623</xdr:rowOff>
    </xdr:from>
    <xdr:to>
      <xdr:col>24</xdr:col>
      <xdr:colOff>25400</xdr:colOff>
      <xdr:row>34</xdr:row>
      <xdr:rowOff>133531</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877923"/>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131553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32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35560</xdr:rowOff>
    </xdr:from>
    <xdr:to>
      <xdr:col>19</xdr:col>
      <xdr:colOff>187325</xdr:colOff>
      <xdr:row>34</xdr:row>
      <xdr:rowOff>48623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86486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8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109039</xdr:rowOff>
    </xdr:from>
    <xdr:to>
      <xdr:col>15</xdr:col>
      <xdr:colOff>98425</xdr:colOff>
      <xdr:row>34</xdr:row>
      <xdr:rowOff>35560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76688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109039</xdr:rowOff>
    </xdr:from>
    <xdr:to>
      <xdr:col>11</xdr:col>
      <xdr:colOff>9525</xdr:colOff>
      <xdr:row>34</xdr:row>
      <xdr:rowOff>120469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766889"/>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87466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82731</xdr:rowOff>
    </xdr:from>
    <xdr:to>
      <xdr:col>24</xdr:col>
      <xdr:colOff>76200</xdr:colOff>
      <xdr:row>35</xdr:row>
      <xdr:rowOff>12881</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1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99258</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5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169273</xdr:rowOff>
    </xdr:from>
    <xdr:to>
      <xdr:col>20</xdr:col>
      <xdr:colOff>38100</xdr:colOff>
      <xdr:row>34</xdr:row>
      <xdr:rowOff>99423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2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109600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96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156210</xdr:rowOff>
    </xdr:from>
    <xdr:to>
      <xdr:col>15</xdr:col>
      <xdr:colOff>149225</xdr:colOff>
      <xdr:row>34</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58239</xdr:rowOff>
    </xdr:from>
    <xdr:to>
      <xdr:col>11</xdr:col>
      <xdr:colOff>60325</xdr:colOff>
      <xdr:row>33</xdr:row>
      <xdr:rowOff>159839</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71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170016</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48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69669</xdr:rowOff>
    </xdr:from>
    <xdr:to>
      <xdr:col>6</xdr:col>
      <xdr:colOff>171450</xdr:colOff>
      <xdr:row>34</xdr:row>
      <xdr:rowOff>171269</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9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9996</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6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令和６年度の物件費に係る経常収支比率は類似団体平均を０．８％下回る１３．８％となっており、前年度より</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リース料、郵便料等の増により０．５％増加している。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依然として、公共施設の維持管理費が高止まりしているため、施設管理委託等の内容について見直し、経常経費の抑制に努めていく。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79375</xdr:rowOff>
    </xdr:from>
    <xdr:to>
      <xdr:col>82</xdr:col>
      <xdr:colOff>107950</xdr:colOff>
      <xdr:row>16</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8225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41275</xdr:rowOff>
    </xdr:from>
    <xdr:to>
      <xdr:col>78</xdr:col>
      <xdr:colOff>69850</xdr:colOff>
      <xdr:row>16</xdr:row>
      <xdr:rowOff>79375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7844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98425</xdr:rowOff>
    </xdr:from>
    <xdr:to>
      <xdr:col>73</xdr:col>
      <xdr:colOff>180975</xdr:colOff>
      <xdr:row>16</xdr:row>
      <xdr:rowOff>41275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6701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41275</xdr:rowOff>
    </xdr:from>
    <xdr:to>
      <xdr:col>69</xdr:col>
      <xdr:colOff>92075</xdr:colOff>
      <xdr:row>15</xdr:row>
      <xdr:rowOff>98425</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6130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28575</xdr:rowOff>
    </xdr:from>
    <xdr:to>
      <xdr:col>78</xdr:col>
      <xdr:colOff>120650</xdr:colOff>
      <xdr:row>16</xdr:row>
      <xdr:rowOff>130175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77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140352</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540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161925</xdr:rowOff>
    </xdr:from>
    <xdr:to>
      <xdr:col>74</xdr:col>
      <xdr:colOff>31750</xdr:colOff>
      <xdr:row>16</xdr:row>
      <xdr:rowOff>92075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102252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47625</xdr:rowOff>
    </xdr:from>
    <xdr:to>
      <xdr:col>69</xdr:col>
      <xdr:colOff>142875</xdr:colOff>
      <xdr:row>15</xdr:row>
      <xdr:rowOff>149225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159402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38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102252</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令和２年度以降の扶助費に係る経常収支比率は、類似団体平均を上回っており、令和６年度は類似団体平均を０．１％上回る４．６％となっている。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障害者自立支援給付費など、義務的要素の強い経費であるが、個々の事業内容を精査し、経費の適正化を図っていく。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55</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575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55</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575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55</xdr:row>
      <xdr:rowOff>146050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556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56</xdr:row>
      <xdr:rowOff>12700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556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67327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令和６年度のその他の経費に係る経常収支比率は、簡易水道事業・下水道事業が公営企業会計法適用となったことから、前年度と比較して１．６％減少した。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しかし、依然として類似団体平均を１．４％上回っていることから、その他の特別会計における繰出金の抑制に努める。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168910</xdr:rowOff>
    </xdr:from>
    <xdr:to>
      <xdr:col>82</xdr:col>
      <xdr:colOff>107950</xdr:colOff>
      <xdr:row>59</xdr:row>
      <xdr:rowOff>24130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94156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16510</xdr:rowOff>
    </xdr:from>
    <xdr:to>
      <xdr:col>78</xdr:col>
      <xdr:colOff>69850</xdr:colOff>
      <xdr:row>59</xdr:row>
      <xdr:rowOff>24130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4782800" y="10132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16510</xdr:rowOff>
    </xdr:from>
    <xdr:to>
      <xdr:col>73</xdr:col>
      <xdr:colOff>180975</xdr:colOff>
      <xdr:row>59</xdr:row>
      <xdr:rowOff>24130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893800" y="10132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88917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69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24130</xdr:rowOff>
    </xdr:from>
    <xdr:to>
      <xdr:col>69</xdr:col>
      <xdr:colOff>92075</xdr:colOff>
      <xdr:row>59</xdr:row>
      <xdr:rowOff>123190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101396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81297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118110</xdr:rowOff>
    </xdr:from>
    <xdr:to>
      <xdr:col>82</xdr:col>
      <xdr:colOff>158750</xdr:colOff>
      <xdr:row>58</xdr:row>
      <xdr:rowOff>48260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90187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144780</xdr:rowOff>
    </xdr:from>
    <xdr:to>
      <xdr:col>78</xdr:col>
      <xdr:colOff>120650</xdr:colOff>
      <xdr:row>59</xdr:row>
      <xdr:rowOff>74930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59707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137160</xdr:rowOff>
    </xdr:from>
    <xdr:to>
      <xdr:col>74</xdr:col>
      <xdr:colOff>31750</xdr:colOff>
      <xdr:row>59</xdr:row>
      <xdr:rowOff>67310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52087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144780</xdr:rowOff>
    </xdr:from>
    <xdr:to>
      <xdr:col>69</xdr:col>
      <xdr:colOff>142875</xdr:colOff>
      <xdr:row>59</xdr:row>
      <xdr:rowOff>74930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59707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72390</xdr:rowOff>
    </xdr:from>
    <xdr:to>
      <xdr:col>65</xdr:col>
      <xdr:colOff>53975</xdr:colOff>
      <xdr:row>60</xdr:row>
      <xdr:rowOff>2540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158767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補助費等に係る経常収支比率は、類似団体平均を大きく上回る状態が続いている。令和６年度は類似団体平均を１０．４％上回る２７．４％となっており、簡易水道事業・下水道事業が公営企業会計法適用となったことや、一部事務組合負担金の増により、２．８％増加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平均を大きく上回っているのは、病院事業繰出金等が多額であることが要因となっており、病院事業の経営改善に取り組むとともに、各種団体補助金についても、事業の再点検をするなど、経常経費の抑制に努めていく。</a:t>
          </a: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161290</xdr:rowOff>
    </xdr:from>
    <xdr:to>
      <xdr:col>82</xdr:col>
      <xdr:colOff>107950</xdr:colOff>
      <xdr:row>39</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67639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35577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3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138430</xdr:rowOff>
    </xdr:from>
    <xdr:to>
      <xdr:col>78</xdr:col>
      <xdr:colOff>69850</xdr:colOff>
      <xdr:row>38</xdr:row>
      <xdr:rowOff>161290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6535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45102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41275</xdr:rowOff>
    </xdr:from>
    <xdr:to>
      <xdr:col>73</xdr:col>
      <xdr:colOff>180975</xdr:colOff>
      <xdr:row>38</xdr:row>
      <xdr:rowOff>138430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55637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41275</xdr:rowOff>
    </xdr:from>
    <xdr:to>
      <xdr:col>69</xdr:col>
      <xdr:colOff>92075</xdr:colOff>
      <xdr:row>38</xdr:row>
      <xdr:rowOff>104140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55637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125112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99060</xdr:rowOff>
    </xdr:from>
    <xdr:to>
      <xdr:col>82</xdr:col>
      <xdr:colOff>158750</xdr:colOff>
      <xdr:row>40</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78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71137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75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110490</xdr:rowOff>
    </xdr:from>
    <xdr:to>
      <xdr:col>78</xdr:col>
      <xdr:colOff>120650</xdr:colOff>
      <xdr:row>39</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6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25417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711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87630</xdr:rowOff>
    </xdr:from>
    <xdr:to>
      <xdr:col>74</xdr:col>
      <xdr:colOff>31750</xdr:colOff>
      <xdr:row>39</xdr:row>
      <xdr:rowOff>17780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2557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68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161925</xdr:rowOff>
    </xdr:from>
    <xdr:to>
      <xdr:col>69</xdr:col>
      <xdr:colOff>142875</xdr:colOff>
      <xdr:row>38</xdr:row>
      <xdr:rowOff>92075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76852</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9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53340</xdr:rowOff>
    </xdr:from>
    <xdr:to>
      <xdr:col>65</xdr:col>
      <xdr:colOff>53975</xdr:colOff>
      <xdr:row>38</xdr:row>
      <xdr:rowOff>154940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139717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令和６年度の公債費に係る経常収支比率は、類似団体平均を２．３％下回る１５．７％となっている。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償還期間の短い過疎対策事業債にシフトしたため、公債費は令和元年度をピークに減少しており、今後も地方債の計画的な発行により、公債費の抑制に努めていく。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77470</xdr:rowOff>
    </xdr:from>
    <xdr:to>
      <xdr:col>24</xdr:col>
      <xdr:colOff>25400</xdr:colOff>
      <xdr:row>76</xdr:row>
      <xdr:rowOff>130811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0767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130811</xdr:rowOff>
    </xdr:from>
    <xdr:to>
      <xdr:col>19</xdr:col>
      <xdr:colOff>187325</xdr:colOff>
      <xdr:row>76</xdr:row>
      <xdr:rowOff>142239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1610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142239</xdr:rowOff>
    </xdr:from>
    <xdr:to>
      <xdr:col>15</xdr:col>
      <xdr:colOff>98425</xdr:colOff>
      <xdr:row>76</xdr:row>
      <xdr:rowOff>142239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172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142239</xdr:rowOff>
    </xdr:from>
    <xdr:to>
      <xdr:col>11</xdr:col>
      <xdr:colOff>9525</xdr:colOff>
      <xdr:row>77</xdr:row>
      <xdr:rowOff>39370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1724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43197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80011</xdr:rowOff>
    </xdr:from>
    <xdr:to>
      <xdr:col>20</xdr:col>
      <xdr:colOff>38100</xdr:colOff>
      <xdr:row>77</xdr:row>
      <xdr:rowOff>10161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20337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7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91439</xdr:rowOff>
    </xdr:from>
    <xdr:to>
      <xdr:col>15</xdr:col>
      <xdr:colOff>149225</xdr:colOff>
      <xdr:row>77</xdr:row>
      <xdr:rowOff>21589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31767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91439</xdr:rowOff>
    </xdr:from>
    <xdr:to>
      <xdr:col>11</xdr:col>
      <xdr:colOff>60325</xdr:colOff>
      <xdr:row>77</xdr:row>
      <xdr:rowOff>21589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31767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令和６年度の公債費以外の経費に係る経常収支比率は、類似団体平均を７．３％上回っており、補助費等が類似団体平均を大きく上回っていることが要因となっている。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事務事業全般の見直しにより、経常経費の抑制に努めていく。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119380</xdr:rowOff>
    </xdr:from>
    <xdr:to>
      <xdr:col>82</xdr:col>
      <xdr:colOff>107950</xdr:colOff>
      <xdr:row>79</xdr:row>
      <xdr:rowOff>20320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4924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73661</xdr:rowOff>
    </xdr:from>
    <xdr:to>
      <xdr:col>78</xdr:col>
      <xdr:colOff>69850</xdr:colOff>
      <xdr:row>78</xdr:row>
      <xdr:rowOff>119380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4467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77470</xdr:rowOff>
    </xdr:from>
    <xdr:to>
      <xdr:col>73</xdr:col>
      <xdr:colOff>180975</xdr:colOff>
      <xdr:row>78</xdr:row>
      <xdr:rowOff>73661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27912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77470</xdr:rowOff>
    </xdr:from>
    <xdr:to>
      <xdr:col>69</xdr:col>
      <xdr:colOff>92075</xdr:colOff>
      <xdr:row>78</xdr:row>
      <xdr:rowOff>92711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279120"/>
          <a:ext cx="8890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140970</xdr:rowOff>
    </xdr:from>
    <xdr:to>
      <xdr:col>82</xdr:col>
      <xdr:colOff>158750</xdr:colOff>
      <xdr:row>79</xdr:row>
      <xdr:rowOff>71120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113047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68580</xdr:rowOff>
    </xdr:from>
    <xdr:to>
      <xdr:col>78</xdr:col>
      <xdr:colOff>120650</xdr:colOff>
      <xdr:row>78</xdr:row>
      <xdr:rowOff>170180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154957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52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22861</xdr:rowOff>
    </xdr:from>
    <xdr:to>
      <xdr:col>74</xdr:col>
      <xdr:colOff>31750</xdr:colOff>
      <xdr:row>78</xdr:row>
      <xdr:rowOff>124461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109238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26670</xdr:rowOff>
    </xdr:from>
    <xdr:to>
      <xdr:col>69</xdr:col>
      <xdr:colOff>142875</xdr:colOff>
      <xdr:row>77</xdr:row>
      <xdr:rowOff>128270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113047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41911</xdr:rowOff>
    </xdr:from>
    <xdr:to>
      <xdr:col>65</xdr:col>
      <xdr:colOff>53975</xdr:colOff>
      <xdr:row>78</xdr:row>
      <xdr:rowOff>143511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128288</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青森県三戸町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147984</xdr:rowOff>
    </xdr:from>
    <xdr:to>
      <xdr:col>29</xdr:col>
      <xdr:colOff>127000</xdr:colOff>
      <xdr:row>19</xdr:row>
      <xdr:rowOff>24755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81709"/>
          <a:ext cx="647700" cy="48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24755</xdr:rowOff>
    </xdr:from>
    <xdr:to>
      <xdr:col>26</xdr:col>
      <xdr:colOff>50800</xdr:colOff>
      <xdr:row>19</xdr:row>
      <xdr:rowOff>59438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29930"/>
          <a:ext cx="698500" cy="34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59438</xdr:rowOff>
    </xdr:from>
    <xdr:to>
      <xdr:col>22</xdr:col>
      <xdr:colOff>114300</xdr:colOff>
      <xdr:row>19</xdr:row>
      <xdr:rowOff>94313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64613"/>
          <a:ext cx="698500" cy="34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142566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94313</xdr:rowOff>
    </xdr:from>
    <xdr:to>
      <xdr:col>18</xdr:col>
      <xdr:colOff>177800</xdr:colOff>
      <xdr:row>19</xdr:row>
      <xdr:rowOff>96892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99488"/>
          <a:ext cx="698500" cy="2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21486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97184</xdr:rowOff>
    </xdr:from>
    <xdr:to>
      <xdr:col>29</xdr:col>
      <xdr:colOff>177800</xdr:colOff>
      <xdr:row>19</xdr:row>
      <xdr:rowOff>27334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30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69261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0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145405</xdr:rowOff>
    </xdr:from>
    <xdr:to>
      <xdr:col>26</xdr:col>
      <xdr:colOff>101600</xdr:colOff>
      <xdr:row>19</xdr:row>
      <xdr:rowOff>75555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79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60332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65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8638</xdr:rowOff>
    </xdr:from>
    <xdr:to>
      <xdr:col>22</xdr:col>
      <xdr:colOff>165100</xdr:colOff>
      <xdr:row>19</xdr:row>
      <xdr:rowOff>110238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13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95015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0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43513</xdr:rowOff>
    </xdr:from>
    <xdr:to>
      <xdr:col>19</xdr:col>
      <xdr:colOff>38100</xdr:colOff>
      <xdr:row>19</xdr:row>
      <xdr:rowOff>145113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48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129890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3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46092</xdr:rowOff>
    </xdr:from>
    <xdr:to>
      <xdr:col>15</xdr:col>
      <xdr:colOff>101600</xdr:colOff>
      <xdr:row>19</xdr:row>
      <xdr:rowOff>147692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51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132469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37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88100</xdr:rowOff>
    </xdr:from>
    <xdr:to>
      <xdr:col>29</xdr:col>
      <xdr:colOff>127000</xdr:colOff>
      <xdr:row>37</xdr:row>
      <xdr:rowOff>110789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212800"/>
          <a:ext cx="647700" cy="22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3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88100</xdr:rowOff>
    </xdr:from>
    <xdr:to>
      <xdr:col>26</xdr:col>
      <xdr:colOff>50800</xdr:colOff>
      <xdr:row>37</xdr:row>
      <xdr:rowOff>102863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212800"/>
          <a:ext cx="698500" cy="14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102863</xdr:rowOff>
    </xdr:from>
    <xdr:to>
      <xdr:col>22</xdr:col>
      <xdr:colOff>114300</xdr:colOff>
      <xdr:row>37</xdr:row>
      <xdr:rowOff>134753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227563"/>
          <a:ext cx="698500" cy="31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114787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98672</xdr:rowOff>
    </xdr:from>
    <xdr:to>
      <xdr:col>18</xdr:col>
      <xdr:colOff>177800</xdr:colOff>
      <xdr:row>37</xdr:row>
      <xdr:rowOff>134753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223372"/>
          <a:ext cx="698500" cy="36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286580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9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59989</xdr:rowOff>
    </xdr:from>
    <xdr:to>
      <xdr:col>29</xdr:col>
      <xdr:colOff>177800</xdr:colOff>
      <xdr:row>37</xdr:row>
      <xdr:rowOff>161589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84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32066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5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37300</xdr:rowOff>
    </xdr:from>
    <xdr:to>
      <xdr:col>26</xdr:col>
      <xdr:colOff>101600</xdr:colOff>
      <xdr:row>37</xdr:row>
      <xdr:rowOff>138900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62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123677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4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52063</xdr:rowOff>
    </xdr:from>
    <xdr:to>
      <xdr:col>22</xdr:col>
      <xdr:colOff>165100</xdr:colOff>
      <xdr:row>37</xdr:row>
      <xdr:rowOff>153663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76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138440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6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83953</xdr:rowOff>
    </xdr:from>
    <xdr:to>
      <xdr:col>19</xdr:col>
      <xdr:colOff>38100</xdr:colOff>
      <xdr:row>37</xdr:row>
      <xdr:rowOff>185553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08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170330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9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47872</xdr:rowOff>
    </xdr:from>
    <xdr:to>
      <xdr:col>15</xdr:col>
      <xdr:colOff>101600</xdr:colOff>
      <xdr:row>37</xdr:row>
      <xdr:rowOff>149472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72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134249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青森県三戸町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8,767
8,698
151.79
7,149,117
6,792,236
299,608
4,231,644
5,098,756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63718</xdr:rowOff>
    </xdr:from>
    <xdr:to>
      <xdr:col>24</xdr:col>
      <xdr:colOff>63500</xdr:colOff>
      <xdr:row>38</xdr:row>
      <xdr:rowOff>112081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578818"/>
          <a:ext cx="838200" cy="4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112081</xdr:rowOff>
    </xdr:from>
    <xdr:to>
      <xdr:col>19</xdr:col>
      <xdr:colOff>177800</xdr:colOff>
      <xdr:row>38</xdr:row>
      <xdr:rowOff>133573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627181"/>
          <a:ext cx="889000" cy="2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133573</xdr:rowOff>
    </xdr:from>
    <xdr:to>
      <xdr:col>15</xdr:col>
      <xdr:colOff>50800</xdr:colOff>
      <xdr:row>38</xdr:row>
      <xdr:rowOff>168124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648673"/>
          <a:ext cx="889000" cy="3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158838</xdr:rowOff>
    </xdr:from>
    <xdr:to>
      <xdr:col>10</xdr:col>
      <xdr:colOff>114300</xdr:colOff>
      <xdr:row>38</xdr:row>
      <xdr:rowOff>168124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673938"/>
          <a:ext cx="889000" cy="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12918</xdr:rowOff>
    </xdr:from>
    <xdr:to>
      <xdr:col>24</xdr:col>
      <xdr:colOff>114300</xdr:colOff>
      <xdr:row>38</xdr:row>
      <xdr:rowOff>114518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52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99295</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442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61281</xdr:rowOff>
    </xdr:from>
    <xdr:to>
      <xdr:col>20</xdr:col>
      <xdr:colOff>38100</xdr:colOff>
      <xdr:row>38</xdr:row>
      <xdr:rowOff>162881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57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154008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66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82773</xdr:rowOff>
    </xdr:from>
    <xdr:to>
      <xdr:col>15</xdr:col>
      <xdr:colOff>101600</xdr:colOff>
      <xdr:row>39</xdr:row>
      <xdr:rowOff>12923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9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39</xdr:row>
      <xdr:rowOff>4050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690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117324</xdr:rowOff>
    </xdr:from>
    <xdr:to>
      <xdr:col>10</xdr:col>
      <xdr:colOff>165100</xdr:colOff>
      <xdr:row>39</xdr:row>
      <xdr:rowOff>47474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63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38601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72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108038</xdr:rowOff>
    </xdr:from>
    <xdr:to>
      <xdr:col>6</xdr:col>
      <xdr:colOff>38100</xdr:colOff>
      <xdr:row>39</xdr:row>
      <xdr:rowOff>38188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2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29315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71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161463</xdr:rowOff>
    </xdr:from>
    <xdr:to>
      <xdr:col>24</xdr:col>
      <xdr:colOff>63500</xdr:colOff>
      <xdr:row>59</xdr:row>
      <xdr:rowOff>34159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105563"/>
          <a:ext cx="838200" cy="4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34159</xdr:rowOff>
    </xdr:from>
    <xdr:to>
      <xdr:col>19</xdr:col>
      <xdr:colOff>177800</xdr:colOff>
      <xdr:row>59</xdr:row>
      <xdr:rowOff>48588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149709"/>
          <a:ext cx="889000" cy="1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48588</xdr:rowOff>
    </xdr:from>
    <xdr:to>
      <xdr:col>15</xdr:col>
      <xdr:colOff>50800</xdr:colOff>
      <xdr:row>59</xdr:row>
      <xdr:rowOff>74256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164138"/>
          <a:ext cx="889000" cy="2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67180</xdr:rowOff>
    </xdr:from>
    <xdr:to>
      <xdr:col>10</xdr:col>
      <xdr:colOff>114300</xdr:colOff>
      <xdr:row>59</xdr:row>
      <xdr:rowOff>74256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182730"/>
          <a:ext cx="8890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110663</xdr:rowOff>
    </xdr:from>
    <xdr:to>
      <xdr:col>24</xdr:col>
      <xdr:colOff>114300</xdr:colOff>
      <xdr:row>59</xdr:row>
      <xdr:rowOff>40813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5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25590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6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154809</xdr:rowOff>
    </xdr:from>
    <xdr:to>
      <xdr:col>20</xdr:col>
      <xdr:colOff>38100</xdr:colOff>
      <xdr:row>59</xdr:row>
      <xdr:rowOff>84959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9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76086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191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169238</xdr:rowOff>
    </xdr:from>
    <xdr:to>
      <xdr:col>15</xdr:col>
      <xdr:colOff>101600</xdr:colOff>
      <xdr:row>59</xdr:row>
      <xdr:rowOff>99388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11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90515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20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23456</xdr:rowOff>
    </xdr:from>
    <xdr:to>
      <xdr:col>10</xdr:col>
      <xdr:colOff>165100</xdr:colOff>
      <xdr:row>59</xdr:row>
      <xdr:rowOff>125056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13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116183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2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16380</xdr:rowOff>
    </xdr:from>
    <xdr:to>
      <xdr:col>6</xdr:col>
      <xdr:colOff>38100</xdr:colOff>
      <xdr:row>59</xdr:row>
      <xdr:rowOff>117980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3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109107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22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77096</xdr:rowOff>
    </xdr:from>
    <xdr:to>
      <xdr:col>24</xdr:col>
      <xdr:colOff>63500</xdr:colOff>
      <xdr:row>78</xdr:row>
      <xdr:rowOff>121021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50196"/>
          <a:ext cx="838200" cy="4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114309</xdr:rowOff>
    </xdr:from>
    <xdr:to>
      <xdr:col>19</xdr:col>
      <xdr:colOff>177800</xdr:colOff>
      <xdr:row>78</xdr:row>
      <xdr:rowOff>121021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87409"/>
          <a:ext cx="889000" cy="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97017</xdr:rowOff>
    </xdr:from>
    <xdr:to>
      <xdr:col>15</xdr:col>
      <xdr:colOff>50800</xdr:colOff>
      <xdr:row>78</xdr:row>
      <xdr:rowOff>114309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70117"/>
          <a:ext cx="8890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97017</xdr:rowOff>
    </xdr:from>
    <xdr:to>
      <xdr:col>10</xdr:col>
      <xdr:colOff>114300</xdr:colOff>
      <xdr:row>78</xdr:row>
      <xdr:rowOff>123992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70117"/>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26296</xdr:rowOff>
    </xdr:from>
    <xdr:to>
      <xdr:col>24</xdr:col>
      <xdr:colOff>114300</xdr:colOff>
      <xdr:row>78</xdr:row>
      <xdr:rowOff>127896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9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4723</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70221</xdr:rowOff>
    </xdr:from>
    <xdr:to>
      <xdr:col>20</xdr:col>
      <xdr:colOff>38100</xdr:colOff>
      <xdr:row>79</xdr:row>
      <xdr:rowOff>371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4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162948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3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63509</xdr:rowOff>
    </xdr:from>
    <xdr:to>
      <xdr:col>15</xdr:col>
      <xdr:colOff>101600</xdr:colOff>
      <xdr:row>78</xdr:row>
      <xdr:rowOff>165109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3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156236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2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46217</xdr:rowOff>
    </xdr:from>
    <xdr:to>
      <xdr:col>10</xdr:col>
      <xdr:colOff>165100</xdr:colOff>
      <xdr:row>78</xdr:row>
      <xdr:rowOff>147817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1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138944</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51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73192</xdr:rowOff>
    </xdr:from>
    <xdr:to>
      <xdr:col>6</xdr:col>
      <xdr:colOff>38100</xdr:colOff>
      <xdr:row>79</xdr:row>
      <xdr:rowOff>3342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4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165919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3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47611</xdr:rowOff>
    </xdr:from>
    <xdr:to>
      <xdr:col>24</xdr:col>
      <xdr:colOff>63500</xdr:colOff>
      <xdr:row>95</xdr:row>
      <xdr:rowOff>56764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35361"/>
          <a:ext cx="838200" cy="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42153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29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56764</xdr:rowOff>
    </xdr:from>
    <xdr:to>
      <xdr:col>19</xdr:col>
      <xdr:colOff>177800</xdr:colOff>
      <xdr:row>95</xdr:row>
      <xdr:rowOff>130583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44514"/>
          <a:ext cx="889000" cy="7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20793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64829</xdr:rowOff>
    </xdr:from>
    <xdr:to>
      <xdr:col>15</xdr:col>
      <xdr:colOff>50800</xdr:colOff>
      <xdr:row>95</xdr:row>
      <xdr:rowOff>130583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52579"/>
          <a:ext cx="889000" cy="6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113011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64829</xdr:rowOff>
    </xdr:from>
    <xdr:to>
      <xdr:col>10</xdr:col>
      <xdr:colOff>114300</xdr:colOff>
      <xdr:row>96</xdr:row>
      <xdr:rowOff>152620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52579"/>
          <a:ext cx="889000" cy="25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7662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4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111100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168261</xdr:rowOff>
    </xdr:from>
    <xdr:to>
      <xdr:col>24</xdr:col>
      <xdr:colOff>114300</xdr:colOff>
      <xdr:row>95</xdr:row>
      <xdr:rowOff>98411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8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19688</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13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5964</xdr:rowOff>
    </xdr:from>
    <xdr:to>
      <xdr:col>20</xdr:col>
      <xdr:colOff>38100</xdr:colOff>
      <xdr:row>95</xdr:row>
      <xdr:rowOff>107564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29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124091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06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79783</xdr:rowOff>
    </xdr:from>
    <xdr:to>
      <xdr:col>15</xdr:col>
      <xdr:colOff>101600</xdr:colOff>
      <xdr:row>96</xdr:row>
      <xdr:rowOff>9933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6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26460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14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14029</xdr:rowOff>
    </xdr:from>
    <xdr:to>
      <xdr:col>10</xdr:col>
      <xdr:colOff>165100</xdr:colOff>
      <xdr:row>95</xdr:row>
      <xdr:rowOff>115629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0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132156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07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101820</xdr:rowOff>
    </xdr:from>
    <xdr:to>
      <xdr:col>6</xdr:col>
      <xdr:colOff>38100</xdr:colOff>
      <xdr:row>97</xdr:row>
      <xdr:rowOff>31970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6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48497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33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171409</xdr:rowOff>
    </xdr:from>
    <xdr:to>
      <xdr:col>55</xdr:col>
      <xdr:colOff>0</xdr:colOff>
      <xdr:row>37</xdr:row>
      <xdr:rowOff>37119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43609"/>
          <a:ext cx="838200" cy="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23076</xdr:rowOff>
    </xdr:from>
    <xdr:to>
      <xdr:col>50</xdr:col>
      <xdr:colOff>114300</xdr:colOff>
      <xdr:row>37</xdr:row>
      <xdr:rowOff>37119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66726"/>
          <a:ext cx="8890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23076</xdr:rowOff>
    </xdr:from>
    <xdr:to>
      <xdr:col>45</xdr:col>
      <xdr:colOff>177800</xdr:colOff>
      <xdr:row>37</xdr:row>
      <xdr:rowOff>82481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66726"/>
          <a:ext cx="889000" cy="5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160510</xdr:rowOff>
    </xdr:from>
    <xdr:to>
      <xdr:col>41</xdr:col>
      <xdr:colOff>50800</xdr:colOff>
      <xdr:row>37</xdr:row>
      <xdr:rowOff>82481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61260"/>
          <a:ext cx="889000" cy="26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69756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4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120609</xdr:rowOff>
    </xdr:from>
    <xdr:to>
      <xdr:col>55</xdr:col>
      <xdr:colOff>50800</xdr:colOff>
      <xdr:row>37</xdr:row>
      <xdr:rowOff>50759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9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99036</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71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157769</xdr:rowOff>
    </xdr:from>
    <xdr:to>
      <xdr:col>50</xdr:col>
      <xdr:colOff>165100</xdr:colOff>
      <xdr:row>37</xdr:row>
      <xdr:rowOff>87919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79046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422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143726</xdr:rowOff>
    </xdr:from>
    <xdr:to>
      <xdr:col>46</xdr:col>
      <xdr:colOff>38100</xdr:colOff>
      <xdr:row>37</xdr:row>
      <xdr:rowOff>73876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1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65003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0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31681</xdr:rowOff>
    </xdr:from>
    <xdr:to>
      <xdr:col>41</xdr:col>
      <xdr:colOff>101600</xdr:colOff>
      <xdr:row>37</xdr:row>
      <xdr:rowOff>133281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7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124408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46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109710</xdr:rowOff>
    </xdr:from>
    <xdr:to>
      <xdr:col>36</xdr:col>
      <xdr:colOff>165100</xdr:colOff>
      <xdr:row>36</xdr:row>
      <xdr:rowOff>39860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1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56387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88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4385</xdr:rowOff>
    </xdr:from>
    <xdr:to>
      <xdr:col>55</xdr:col>
      <xdr:colOff>0</xdr:colOff>
      <xdr:row>59</xdr:row>
      <xdr:rowOff>26938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10119935"/>
          <a:ext cx="838200" cy="2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166497</xdr:rowOff>
    </xdr:from>
    <xdr:to>
      <xdr:col>50</xdr:col>
      <xdr:colOff>114300</xdr:colOff>
      <xdr:row>59</xdr:row>
      <xdr:rowOff>4385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10110597"/>
          <a:ext cx="889000" cy="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158409</xdr:rowOff>
    </xdr:from>
    <xdr:to>
      <xdr:col>45</xdr:col>
      <xdr:colOff>177800</xdr:colOff>
      <xdr:row>58</xdr:row>
      <xdr:rowOff>166497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10102509"/>
          <a:ext cx="889000" cy="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158409</xdr:rowOff>
    </xdr:from>
    <xdr:to>
      <xdr:col>41</xdr:col>
      <xdr:colOff>50800</xdr:colOff>
      <xdr:row>59</xdr:row>
      <xdr:rowOff>38702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10102509"/>
          <a:ext cx="889000" cy="5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147588</xdr:rowOff>
    </xdr:from>
    <xdr:to>
      <xdr:col>55</xdr:col>
      <xdr:colOff>50800</xdr:colOff>
      <xdr:row>59</xdr:row>
      <xdr:rowOff>77738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100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62515</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1000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125035</xdr:rowOff>
    </xdr:from>
    <xdr:to>
      <xdr:col>50</xdr:col>
      <xdr:colOff>165100</xdr:colOff>
      <xdr:row>59</xdr:row>
      <xdr:rowOff>55185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1006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46312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16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115697</xdr:rowOff>
    </xdr:from>
    <xdr:to>
      <xdr:col>46</xdr:col>
      <xdr:colOff>38100</xdr:colOff>
      <xdr:row>59</xdr:row>
      <xdr:rowOff>45847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1005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36974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15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107609</xdr:rowOff>
    </xdr:from>
    <xdr:to>
      <xdr:col>41</xdr:col>
      <xdr:colOff>101600</xdr:colOff>
      <xdr:row>59</xdr:row>
      <xdr:rowOff>37759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1005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28886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14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159352</xdr:rowOff>
    </xdr:from>
    <xdr:to>
      <xdr:col>36</xdr:col>
      <xdr:colOff>165100</xdr:colOff>
      <xdr:row>59</xdr:row>
      <xdr:rowOff>89502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1010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80629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19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80319</xdr:rowOff>
    </xdr:from>
    <xdr:to>
      <xdr:col>55</xdr:col>
      <xdr:colOff>0</xdr:colOff>
      <xdr:row>78</xdr:row>
      <xdr:rowOff>126043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53419"/>
          <a:ext cx="838200" cy="4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80319</xdr:rowOff>
    </xdr:from>
    <xdr:to>
      <xdr:col>50</xdr:col>
      <xdr:colOff>114300</xdr:colOff>
      <xdr:row>78</xdr:row>
      <xdr:rowOff>108674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53419"/>
          <a:ext cx="889000" cy="2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108674</xdr:rowOff>
    </xdr:from>
    <xdr:to>
      <xdr:col>45</xdr:col>
      <xdr:colOff>177800</xdr:colOff>
      <xdr:row>78</xdr:row>
      <xdr:rowOff>114019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481774"/>
          <a:ext cx="889000" cy="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106786</xdr:rowOff>
    </xdr:from>
    <xdr:to>
      <xdr:col>41</xdr:col>
      <xdr:colOff>50800</xdr:colOff>
      <xdr:row>78</xdr:row>
      <xdr:rowOff>114019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479886"/>
          <a:ext cx="889000" cy="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75243</xdr:rowOff>
    </xdr:from>
    <xdr:to>
      <xdr:col>55</xdr:col>
      <xdr:colOff>50800</xdr:colOff>
      <xdr:row>79</xdr:row>
      <xdr:rowOff>5393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4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161620</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6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29519</xdr:rowOff>
    </xdr:from>
    <xdr:to>
      <xdr:col>50</xdr:col>
      <xdr:colOff>165100</xdr:colOff>
      <xdr:row>78</xdr:row>
      <xdr:rowOff>131119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0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122246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49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57874</xdr:rowOff>
    </xdr:from>
    <xdr:to>
      <xdr:col>46</xdr:col>
      <xdr:colOff>38100</xdr:colOff>
      <xdr:row>78</xdr:row>
      <xdr:rowOff>159474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3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150601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52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63219</xdr:rowOff>
    </xdr:from>
    <xdr:to>
      <xdr:col>41</xdr:col>
      <xdr:colOff>101600</xdr:colOff>
      <xdr:row>78</xdr:row>
      <xdr:rowOff>164819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3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155946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55986</xdr:rowOff>
    </xdr:from>
    <xdr:to>
      <xdr:col>36</xdr:col>
      <xdr:colOff>165100</xdr:colOff>
      <xdr:row>78</xdr:row>
      <xdr:rowOff>157586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2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148713</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5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150116</xdr:rowOff>
    </xdr:from>
    <xdr:to>
      <xdr:col>55</xdr:col>
      <xdr:colOff>0</xdr:colOff>
      <xdr:row>98</xdr:row>
      <xdr:rowOff>150808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952216"/>
          <a:ext cx="838200" cy="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125121</xdr:rowOff>
    </xdr:from>
    <xdr:to>
      <xdr:col>50</xdr:col>
      <xdr:colOff>114300</xdr:colOff>
      <xdr:row>98</xdr:row>
      <xdr:rowOff>150116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927221"/>
          <a:ext cx="889000" cy="2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118208</xdr:rowOff>
    </xdr:from>
    <xdr:to>
      <xdr:col>45</xdr:col>
      <xdr:colOff>177800</xdr:colOff>
      <xdr:row>98</xdr:row>
      <xdr:rowOff>125121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920308"/>
          <a:ext cx="889000" cy="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118208</xdr:rowOff>
    </xdr:from>
    <xdr:to>
      <xdr:col>41</xdr:col>
      <xdr:colOff>50800</xdr:colOff>
      <xdr:row>99</xdr:row>
      <xdr:rowOff>8903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920308"/>
          <a:ext cx="889000" cy="6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100008</xdr:rowOff>
    </xdr:from>
    <xdr:to>
      <xdr:col>55</xdr:col>
      <xdr:colOff>50800</xdr:colOff>
      <xdr:row>99</xdr:row>
      <xdr:rowOff>30158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90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14935</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81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99316</xdr:rowOff>
    </xdr:from>
    <xdr:to>
      <xdr:col>50</xdr:col>
      <xdr:colOff>165100</xdr:colOff>
      <xdr:row>99</xdr:row>
      <xdr:rowOff>29466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90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20593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99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74321</xdr:rowOff>
    </xdr:from>
    <xdr:to>
      <xdr:col>46</xdr:col>
      <xdr:colOff>38100</xdr:colOff>
      <xdr:row>99</xdr:row>
      <xdr:rowOff>4471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7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167048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6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67408</xdr:rowOff>
    </xdr:from>
    <xdr:to>
      <xdr:col>41</xdr:col>
      <xdr:colOff>101600</xdr:colOff>
      <xdr:row>98</xdr:row>
      <xdr:rowOff>169008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160135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6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129553</xdr:rowOff>
    </xdr:from>
    <xdr:to>
      <xdr:col>36</xdr:col>
      <xdr:colOff>165100</xdr:colOff>
      <xdr:row>99</xdr:row>
      <xdr:rowOff>59703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93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50830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702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34206</xdr:rowOff>
    </xdr:from>
    <xdr:to>
      <xdr:col>85</xdr:col>
      <xdr:colOff>127000</xdr:colOff>
      <xdr:row>39</xdr:row>
      <xdr:rowOff>68410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20756"/>
          <a:ext cx="838200" cy="3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164105</xdr:rowOff>
    </xdr:from>
    <xdr:to>
      <xdr:col>81</xdr:col>
      <xdr:colOff>50800</xdr:colOff>
      <xdr:row>39</xdr:row>
      <xdr:rowOff>34206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679205"/>
          <a:ext cx="889000" cy="4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164105</xdr:rowOff>
    </xdr:from>
    <xdr:to>
      <xdr:col>76</xdr:col>
      <xdr:colOff>114300</xdr:colOff>
      <xdr:row>39</xdr:row>
      <xdr:rowOff>93076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679205"/>
          <a:ext cx="889000" cy="10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36330</xdr:rowOff>
    </xdr:from>
    <xdr:to>
      <xdr:col>71</xdr:col>
      <xdr:colOff>177800</xdr:colOff>
      <xdr:row>39</xdr:row>
      <xdr:rowOff>93076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22880"/>
          <a:ext cx="889000" cy="5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17610</xdr:rowOff>
    </xdr:from>
    <xdr:to>
      <xdr:col>85</xdr:col>
      <xdr:colOff>177800</xdr:colOff>
      <xdr:row>39</xdr:row>
      <xdr:rowOff>119210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103987</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1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154856</xdr:rowOff>
    </xdr:from>
    <xdr:to>
      <xdr:col>81</xdr:col>
      <xdr:colOff>101600</xdr:colOff>
      <xdr:row>39</xdr:row>
      <xdr:rowOff>85006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76133</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7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113305</xdr:rowOff>
    </xdr:from>
    <xdr:to>
      <xdr:col>76</xdr:col>
      <xdr:colOff>165100</xdr:colOff>
      <xdr:row>39</xdr:row>
      <xdr:rowOff>43455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2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34582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21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42276</xdr:rowOff>
    </xdr:from>
    <xdr:to>
      <xdr:col>72</xdr:col>
      <xdr:colOff>38100</xdr:colOff>
      <xdr:row>39</xdr:row>
      <xdr:rowOff>143876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2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135003</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821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156980</xdr:rowOff>
    </xdr:from>
    <xdr:to>
      <xdr:col>67</xdr:col>
      <xdr:colOff>101600</xdr:colOff>
      <xdr:row>39</xdr:row>
      <xdr:rowOff>87130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78257</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6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116804</xdr:rowOff>
    </xdr:from>
    <xdr:to>
      <xdr:col>85</xdr:col>
      <xdr:colOff>127000</xdr:colOff>
      <xdr:row>76</xdr:row>
      <xdr:rowOff>134209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147004"/>
          <a:ext cx="838200" cy="1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48167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35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115322</xdr:rowOff>
    </xdr:from>
    <xdr:to>
      <xdr:col>81</xdr:col>
      <xdr:colOff>50800</xdr:colOff>
      <xdr:row>76</xdr:row>
      <xdr:rowOff>116804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145522"/>
          <a:ext cx="889000" cy="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159003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6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111353</xdr:rowOff>
    </xdr:from>
    <xdr:to>
      <xdr:col>76</xdr:col>
      <xdr:colOff>114300</xdr:colOff>
      <xdr:row>76</xdr:row>
      <xdr:rowOff>115322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3141553"/>
          <a:ext cx="889000" cy="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111353</xdr:rowOff>
    </xdr:from>
    <xdr:to>
      <xdr:col>71</xdr:col>
      <xdr:colOff>177800</xdr:colOff>
      <xdr:row>76</xdr:row>
      <xdr:rowOff>114055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141553"/>
          <a:ext cx="889000" cy="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83409</xdr:rowOff>
    </xdr:from>
    <xdr:to>
      <xdr:col>85</xdr:col>
      <xdr:colOff>177800</xdr:colOff>
      <xdr:row>77</xdr:row>
      <xdr:rowOff>13559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1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61836</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09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66004</xdr:rowOff>
    </xdr:from>
    <xdr:to>
      <xdr:col>81</xdr:col>
      <xdr:colOff>101600</xdr:colOff>
      <xdr:row>76</xdr:row>
      <xdr:rowOff>167604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09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158731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18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64522</xdr:rowOff>
    </xdr:from>
    <xdr:to>
      <xdr:col>76</xdr:col>
      <xdr:colOff>165100</xdr:colOff>
      <xdr:row>76</xdr:row>
      <xdr:rowOff>166122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09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157249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18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60553</xdr:rowOff>
    </xdr:from>
    <xdr:to>
      <xdr:col>72</xdr:col>
      <xdr:colOff>38100</xdr:colOff>
      <xdr:row>76</xdr:row>
      <xdr:rowOff>162153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09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153280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18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63255</xdr:rowOff>
    </xdr:from>
    <xdr:to>
      <xdr:col>67</xdr:col>
      <xdr:colOff>101600</xdr:colOff>
      <xdr:row>76</xdr:row>
      <xdr:rowOff>164855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09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155982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18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108851</xdr:rowOff>
    </xdr:from>
    <xdr:to>
      <xdr:col>85</xdr:col>
      <xdr:colOff>127000</xdr:colOff>
      <xdr:row>98</xdr:row>
      <xdr:rowOff>127177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910951"/>
          <a:ext cx="8382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93968</xdr:rowOff>
    </xdr:from>
    <xdr:to>
      <xdr:col>81</xdr:col>
      <xdr:colOff>50800</xdr:colOff>
      <xdr:row>98</xdr:row>
      <xdr:rowOff>108851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96068"/>
          <a:ext cx="889000" cy="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165021</xdr:rowOff>
    </xdr:from>
    <xdr:to>
      <xdr:col>76</xdr:col>
      <xdr:colOff>114300</xdr:colOff>
      <xdr:row>98</xdr:row>
      <xdr:rowOff>93968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795671"/>
          <a:ext cx="889000" cy="10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165021</xdr:rowOff>
    </xdr:from>
    <xdr:to>
      <xdr:col>71</xdr:col>
      <xdr:colOff>177800</xdr:colOff>
      <xdr:row>98</xdr:row>
      <xdr:rowOff>132606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95671"/>
          <a:ext cx="889000" cy="1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76377</xdr:rowOff>
    </xdr:from>
    <xdr:to>
      <xdr:col>85</xdr:col>
      <xdr:colOff>177800</xdr:colOff>
      <xdr:row>99</xdr:row>
      <xdr:rowOff>6527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7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162754</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9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58051</xdr:rowOff>
    </xdr:from>
    <xdr:to>
      <xdr:col>81</xdr:col>
      <xdr:colOff>101600</xdr:colOff>
      <xdr:row>98</xdr:row>
      <xdr:rowOff>159651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6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150778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5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43168</xdr:rowOff>
    </xdr:from>
    <xdr:to>
      <xdr:col>76</xdr:col>
      <xdr:colOff>165100</xdr:colOff>
      <xdr:row>98</xdr:row>
      <xdr:rowOff>144768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4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135895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3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114221</xdr:rowOff>
    </xdr:from>
    <xdr:to>
      <xdr:col>72</xdr:col>
      <xdr:colOff>38100</xdr:colOff>
      <xdr:row>98</xdr:row>
      <xdr:rowOff>44371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4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35498</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83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81806</xdr:rowOff>
    </xdr:from>
    <xdr:to>
      <xdr:col>67</xdr:col>
      <xdr:colOff>101600</xdr:colOff>
      <xdr:row>99</xdr:row>
      <xdr:rowOff>11956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8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3083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7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14694</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01244"/>
          <a:ext cx="889000" cy="2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14694</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701244"/>
          <a:ext cx="889000" cy="2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135344</xdr:rowOff>
    </xdr:from>
    <xdr:to>
      <xdr:col>107</xdr:col>
      <xdr:colOff>101600</xdr:colOff>
      <xdr:row>39</xdr:row>
      <xdr:rowOff>65494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5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56621</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5017" y="6743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97017</xdr:rowOff>
    </xdr:from>
    <xdr:to>
      <xdr:col>116</xdr:col>
      <xdr:colOff>63500</xdr:colOff>
      <xdr:row>59</xdr:row>
      <xdr:rowOff>97082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212567"/>
          <a:ext cx="8382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97082</xdr:rowOff>
    </xdr:from>
    <xdr:to>
      <xdr:col>111</xdr:col>
      <xdr:colOff>177800</xdr:colOff>
      <xdr:row>59</xdr:row>
      <xdr:rowOff>97082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212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97082</xdr:rowOff>
    </xdr:from>
    <xdr:to>
      <xdr:col>107</xdr:col>
      <xdr:colOff>50800</xdr:colOff>
      <xdr:row>59</xdr:row>
      <xdr:rowOff>98030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212632"/>
          <a:ext cx="889000" cy="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98030</xdr:rowOff>
    </xdr:from>
    <xdr:to>
      <xdr:col>102</xdr:col>
      <xdr:colOff>114300</xdr:colOff>
      <xdr:row>59</xdr:row>
      <xdr:rowOff>98030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213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46217</xdr:rowOff>
    </xdr:from>
    <xdr:to>
      <xdr:col>116</xdr:col>
      <xdr:colOff>114300</xdr:colOff>
      <xdr:row>59</xdr:row>
      <xdr:rowOff>147817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6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132594</xdr:rowOff>
    </xdr:from>
    <xdr:ext cx="313932"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766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46282</xdr:rowOff>
    </xdr:from>
    <xdr:to>
      <xdr:col>112</xdr:col>
      <xdr:colOff>38100</xdr:colOff>
      <xdr:row>59</xdr:row>
      <xdr:rowOff>147882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6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139009</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66333" y="102545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46282</xdr:rowOff>
    </xdr:from>
    <xdr:to>
      <xdr:col>107</xdr:col>
      <xdr:colOff>101600</xdr:colOff>
      <xdr:row>59</xdr:row>
      <xdr:rowOff>147882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6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139009</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77333" y="102545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47230</xdr:rowOff>
    </xdr:from>
    <xdr:to>
      <xdr:col>102</xdr:col>
      <xdr:colOff>165100</xdr:colOff>
      <xdr:row>59</xdr:row>
      <xdr:rowOff>148830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6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139957</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88333" y="10255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47230</xdr:rowOff>
    </xdr:from>
    <xdr:to>
      <xdr:col>98</xdr:col>
      <xdr:colOff>38100</xdr:colOff>
      <xdr:row>59</xdr:row>
      <xdr:rowOff>148830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6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139957</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99333" y="10255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54534</xdr:rowOff>
    </xdr:from>
    <xdr:to>
      <xdr:col>116</xdr:col>
      <xdr:colOff>63500</xdr:colOff>
      <xdr:row>74</xdr:row>
      <xdr:rowOff>64389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570384"/>
          <a:ext cx="838200" cy="18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54534</xdr:rowOff>
    </xdr:from>
    <xdr:to>
      <xdr:col>111</xdr:col>
      <xdr:colOff>177800</xdr:colOff>
      <xdr:row>73</xdr:row>
      <xdr:rowOff>77863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570384"/>
          <a:ext cx="889000" cy="2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77863</xdr:rowOff>
    </xdr:from>
    <xdr:to>
      <xdr:col>107</xdr:col>
      <xdr:colOff>50800</xdr:colOff>
      <xdr:row>73</xdr:row>
      <xdr:rowOff>80163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593713"/>
          <a:ext cx="889000" cy="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80163</xdr:rowOff>
    </xdr:from>
    <xdr:to>
      <xdr:col>102</xdr:col>
      <xdr:colOff>114300</xdr:colOff>
      <xdr:row>73</xdr:row>
      <xdr:rowOff>120002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596013"/>
          <a:ext cx="889000" cy="3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114914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154538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13589</xdr:rowOff>
    </xdr:from>
    <xdr:to>
      <xdr:col>116</xdr:col>
      <xdr:colOff>114300</xdr:colOff>
      <xdr:row>74</xdr:row>
      <xdr:rowOff>115189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0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163466</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7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3734</xdr:rowOff>
    </xdr:from>
    <xdr:to>
      <xdr:col>112</xdr:col>
      <xdr:colOff>38100</xdr:colOff>
      <xdr:row>73</xdr:row>
      <xdr:rowOff>105334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51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96461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61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27063</xdr:rowOff>
    </xdr:from>
    <xdr:to>
      <xdr:col>107</xdr:col>
      <xdr:colOff>101600</xdr:colOff>
      <xdr:row>73</xdr:row>
      <xdr:rowOff>128663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54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119790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63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29363</xdr:rowOff>
    </xdr:from>
    <xdr:to>
      <xdr:col>102</xdr:col>
      <xdr:colOff>165100</xdr:colOff>
      <xdr:row>73</xdr:row>
      <xdr:rowOff>130963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54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122090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63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69202</xdr:rowOff>
    </xdr:from>
    <xdr:to>
      <xdr:col>98</xdr:col>
      <xdr:colOff>38100</xdr:colOff>
      <xdr:row>73</xdr:row>
      <xdr:rowOff>170802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58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161929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67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歳出決算総額は、住民１人当たり７７４，７５０円となっている。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令和６年度の義務的経費については、令和２年度決算額と比較すると、人件費は２０，８０５円、扶助費は３０，２３４円増加している。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令和５年度決算額と比較すると、人件費は給与改定により１０，５７８円増加し、物件費は総合行政システム標準化対応業務等の増により１１，５８７円増加している。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また、扶助費が類似団体平均を上回っているが、その他は類似団体平均を下回っており、特に普通建設事業費低い水準にあるため、公共施設の適正管理のため事業費を確保していく必要がある。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青森県三戸町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8,767
8,698
151.79
7,149,117
6,792,236
299,608
4,231,644
5,098,756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99640</xdr:rowOff>
    </xdr:from>
    <xdr:to>
      <xdr:col>24</xdr:col>
      <xdr:colOff>63500</xdr:colOff>
      <xdr:row>36</xdr:row>
      <xdr:rowOff>132733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71840"/>
          <a:ext cx="838200" cy="3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123263</xdr:rowOff>
    </xdr:from>
    <xdr:to>
      <xdr:col>19</xdr:col>
      <xdr:colOff>177800</xdr:colOff>
      <xdr:row>36</xdr:row>
      <xdr:rowOff>132733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295463"/>
          <a:ext cx="8890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40422</xdr:rowOff>
    </xdr:from>
    <xdr:to>
      <xdr:col>15</xdr:col>
      <xdr:colOff>50800</xdr:colOff>
      <xdr:row>36</xdr:row>
      <xdr:rowOff>123263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041172"/>
          <a:ext cx="889000" cy="2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2993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34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40422</xdr:rowOff>
    </xdr:from>
    <xdr:to>
      <xdr:col>10</xdr:col>
      <xdr:colOff>114300</xdr:colOff>
      <xdr:row>37</xdr:row>
      <xdr:rowOff>89734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41172"/>
          <a:ext cx="889000" cy="39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29227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37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48840</xdr:rowOff>
    </xdr:from>
    <xdr:to>
      <xdr:col>24</xdr:col>
      <xdr:colOff>114300</xdr:colOff>
      <xdr:row>36</xdr:row>
      <xdr:rowOff>150440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2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27267</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9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81933</xdr:rowOff>
    </xdr:from>
    <xdr:to>
      <xdr:col>20</xdr:col>
      <xdr:colOff>38100</xdr:colOff>
      <xdr:row>37</xdr:row>
      <xdr:rowOff>12083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5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3210</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634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72463</xdr:rowOff>
    </xdr:from>
    <xdr:to>
      <xdr:col>15</xdr:col>
      <xdr:colOff>101600</xdr:colOff>
      <xdr:row>37</xdr:row>
      <xdr:rowOff>2613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4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19140</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601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161072</xdr:rowOff>
    </xdr:from>
    <xdr:to>
      <xdr:col>10</xdr:col>
      <xdr:colOff>165100</xdr:colOff>
      <xdr:row>35</xdr:row>
      <xdr:rowOff>91222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9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107749</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7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38934</xdr:rowOff>
    </xdr:from>
    <xdr:to>
      <xdr:col>6</xdr:col>
      <xdr:colOff>38100</xdr:colOff>
      <xdr:row>37</xdr:row>
      <xdr:rowOff>140534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8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131662</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7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124763</xdr:rowOff>
    </xdr:from>
    <xdr:to>
      <xdr:col>24</xdr:col>
      <xdr:colOff>63500</xdr:colOff>
      <xdr:row>57</xdr:row>
      <xdr:rowOff>144341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97413"/>
          <a:ext cx="838200" cy="1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124763</xdr:rowOff>
    </xdr:from>
    <xdr:to>
      <xdr:col>19</xdr:col>
      <xdr:colOff>177800</xdr:colOff>
      <xdr:row>57</xdr:row>
      <xdr:rowOff>164419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97413"/>
          <a:ext cx="889000" cy="3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164164</xdr:rowOff>
    </xdr:from>
    <xdr:to>
      <xdr:col>15</xdr:col>
      <xdr:colOff>50800</xdr:colOff>
      <xdr:row>57</xdr:row>
      <xdr:rowOff>164419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36814"/>
          <a:ext cx="8890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144596</xdr:rowOff>
    </xdr:from>
    <xdr:to>
      <xdr:col>10</xdr:col>
      <xdr:colOff>114300</xdr:colOff>
      <xdr:row>57</xdr:row>
      <xdr:rowOff>164164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745796"/>
          <a:ext cx="889000" cy="19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93541</xdr:rowOff>
    </xdr:from>
    <xdr:to>
      <xdr:col>24</xdr:col>
      <xdr:colOff>114300</xdr:colOff>
      <xdr:row>58</xdr:row>
      <xdr:rowOff>23691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6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8468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81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73963</xdr:rowOff>
    </xdr:from>
    <xdr:to>
      <xdr:col>20</xdr:col>
      <xdr:colOff>38100</xdr:colOff>
      <xdr:row>58</xdr:row>
      <xdr:rowOff>4113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4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166690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3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113619</xdr:rowOff>
    </xdr:from>
    <xdr:to>
      <xdr:col>15</xdr:col>
      <xdr:colOff>101600</xdr:colOff>
      <xdr:row>58</xdr:row>
      <xdr:rowOff>43769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8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34896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7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113364</xdr:rowOff>
    </xdr:from>
    <xdr:to>
      <xdr:col>10</xdr:col>
      <xdr:colOff>165100</xdr:colOff>
      <xdr:row>58</xdr:row>
      <xdr:rowOff>43514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34641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7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93796</xdr:rowOff>
    </xdr:from>
    <xdr:to>
      <xdr:col>6</xdr:col>
      <xdr:colOff>38100</xdr:colOff>
      <xdr:row>57</xdr:row>
      <xdr:rowOff>23946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9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15073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87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3561</xdr:rowOff>
    </xdr:from>
    <xdr:to>
      <xdr:col>24</xdr:col>
      <xdr:colOff>63500</xdr:colOff>
      <xdr:row>77</xdr:row>
      <xdr:rowOff>48070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05211"/>
          <a:ext cx="838200" cy="4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49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48070</xdr:rowOff>
    </xdr:from>
    <xdr:to>
      <xdr:col>19</xdr:col>
      <xdr:colOff>177800</xdr:colOff>
      <xdr:row>77</xdr:row>
      <xdr:rowOff>123324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49720"/>
          <a:ext cx="889000" cy="7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103167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85179</xdr:rowOff>
    </xdr:from>
    <xdr:to>
      <xdr:col>15</xdr:col>
      <xdr:colOff>50800</xdr:colOff>
      <xdr:row>77</xdr:row>
      <xdr:rowOff>123324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86829"/>
          <a:ext cx="889000" cy="3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45018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3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85179</xdr:rowOff>
    </xdr:from>
    <xdr:to>
      <xdr:col>10</xdr:col>
      <xdr:colOff>114300</xdr:colOff>
      <xdr:row>78</xdr:row>
      <xdr:rowOff>148859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86829"/>
          <a:ext cx="889000" cy="23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124211</xdr:rowOff>
    </xdr:from>
    <xdr:to>
      <xdr:col>24</xdr:col>
      <xdr:colOff>114300</xdr:colOff>
      <xdr:row>77</xdr:row>
      <xdr:rowOff>54361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5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102638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32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168720</xdr:rowOff>
    </xdr:from>
    <xdr:to>
      <xdr:col>20</xdr:col>
      <xdr:colOff>38100</xdr:colOff>
      <xdr:row>77</xdr:row>
      <xdr:rowOff>98870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89997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9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72524</xdr:rowOff>
    </xdr:from>
    <xdr:to>
      <xdr:col>15</xdr:col>
      <xdr:colOff>101600</xdr:colOff>
      <xdr:row>78</xdr:row>
      <xdr:rowOff>2674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7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165251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6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34379</xdr:rowOff>
    </xdr:from>
    <xdr:to>
      <xdr:col>10</xdr:col>
      <xdr:colOff>165100</xdr:colOff>
      <xdr:row>77</xdr:row>
      <xdr:rowOff>135979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3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127106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28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98059</xdr:rowOff>
    </xdr:from>
    <xdr:to>
      <xdr:col>6</xdr:col>
      <xdr:colOff>38100</xdr:colOff>
      <xdr:row>79</xdr:row>
      <xdr:rowOff>28209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7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19336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6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12184</xdr:rowOff>
    </xdr:from>
    <xdr:to>
      <xdr:col>24</xdr:col>
      <xdr:colOff>63500</xdr:colOff>
      <xdr:row>96</xdr:row>
      <xdr:rowOff>62700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471384"/>
          <a:ext cx="838200" cy="5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54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62632</xdr:rowOff>
    </xdr:from>
    <xdr:to>
      <xdr:col>19</xdr:col>
      <xdr:colOff>177800</xdr:colOff>
      <xdr:row>96</xdr:row>
      <xdr:rowOff>62700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521832"/>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152396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61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15258</xdr:rowOff>
    </xdr:from>
    <xdr:to>
      <xdr:col>15</xdr:col>
      <xdr:colOff>50800</xdr:colOff>
      <xdr:row>96</xdr:row>
      <xdr:rowOff>62632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474458"/>
          <a:ext cx="889000" cy="4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20528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8937</xdr:rowOff>
    </xdr:from>
    <xdr:to>
      <xdr:col>10</xdr:col>
      <xdr:colOff>114300</xdr:colOff>
      <xdr:row>96</xdr:row>
      <xdr:rowOff>15258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468137"/>
          <a:ext cx="889000" cy="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25711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78906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132834</xdr:rowOff>
    </xdr:from>
    <xdr:to>
      <xdr:col>24</xdr:col>
      <xdr:colOff>114300</xdr:colOff>
      <xdr:row>96</xdr:row>
      <xdr:rowOff>62984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2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155711</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11900</xdr:rowOff>
    </xdr:from>
    <xdr:to>
      <xdr:col>20</xdr:col>
      <xdr:colOff>38100</xdr:colOff>
      <xdr:row>96</xdr:row>
      <xdr:rowOff>113500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130027</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24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11832</xdr:rowOff>
    </xdr:from>
    <xdr:to>
      <xdr:col>15</xdr:col>
      <xdr:colOff>101600</xdr:colOff>
      <xdr:row>96</xdr:row>
      <xdr:rowOff>113432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7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129959</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246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135908</xdr:rowOff>
    </xdr:from>
    <xdr:to>
      <xdr:col>10</xdr:col>
      <xdr:colOff>165100</xdr:colOff>
      <xdr:row>96</xdr:row>
      <xdr:rowOff>66058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2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82585</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19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129587</xdr:rowOff>
    </xdr:from>
    <xdr:to>
      <xdr:col>6</xdr:col>
      <xdr:colOff>38100</xdr:colOff>
      <xdr:row>96</xdr:row>
      <xdr:rowOff>59737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1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76264</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192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62433</xdr:rowOff>
    </xdr:from>
    <xdr:to>
      <xdr:col>55</xdr:col>
      <xdr:colOff>0</xdr:colOff>
      <xdr:row>38</xdr:row>
      <xdr:rowOff>83236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577533"/>
          <a:ext cx="8382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62433</xdr:rowOff>
    </xdr:from>
    <xdr:to>
      <xdr:col>50</xdr:col>
      <xdr:colOff>114300</xdr:colOff>
      <xdr:row>38</xdr:row>
      <xdr:rowOff>88494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577533"/>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88494</xdr:rowOff>
    </xdr:from>
    <xdr:to>
      <xdr:col>45</xdr:col>
      <xdr:colOff>177800</xdr:colOff>
      <xdr:row>38</xdr:row>
      <xdr:rowOff>104953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603594"/>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6197</xdr:rowOff>
    </xdr:from>
    <xdr:to>
      <xdr:col>41</xdr:col>
      <xdr:colOff>50800</xdr:colOff>
      <xdr:row>38</xdr:row>
      <xdr:rowOff>104953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21297"/>
          <a:ext cx="889000" cy="9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88130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03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32436</xdr:rowOff>
    </xdr:from>
    <xdr:to>
      <xdr:col>55</xdr:col>
      <xdr:colOff>50800</xdr:colOff>
      <xdr:row>38</xdr:row>
      <xdr:rowOff>134036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4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138650</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8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11633</xdr:rowOff>
    </xdr:from>
    <xdr:to>
      <xdr:col>50</xdr:col>
      <xdr:colOff>165100</xdr:colOff>
      <xdr:row>38</xdr:row>
      <xdr:rowOff>113233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2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104360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19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37694</xdr:rowOff>
    </xdr:from>
    <xdr:to>
      <xdr:col>46</xdr:col>
      <xdr:colOff>38100</xdr:colOff>
      <xdr:row>38</xdr:row>
      <xdr:rowOff>139294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130421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54153</xdr:rowOff>
    </xdr:from>
    <xdr:to>
      <xdr:col>41</xdr:col>
      <xdr:colOff>101600</xdr:colOff>
      <xdr:row>38</xdr:row>
      <xdr:rowOff>155753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146880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61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126848</xdr:rowOff>
    </xdr:from>
    <xdr:to>
      <xdr:col>36</xdr:col>
      <xdr:colOff>165100</xdr:colOff>
      <xdr:row>38</xdr:row>
      <xdr:rowOff>56998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7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73525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245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79357</xdr:rowOff>
    </xdr:from>
    <xdr:to>
      <xdr:col>55</xdr:col>
      <xdr:colOff>0</xdr:colOff>
      <xdr:row>58</xdr:row>
      <xdr:rowOff>82554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23457"/>
          <a:ext cx="838200" cy="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61294</xdr:rowOff>
    </xdr:from>
    <xdr:to>
      <xdr:col>50</xdr:col>
      <xdr:colOff>114300</xdr:colOff>
      <xdr:row>58</xdr:row>
      <xdr:rowOff>79357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05394"/>
          <a:ext cx="889000" cy="1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61294</xdr:rowOff>
    </xdr:from>
    <xdr:to>
      <xdr:col>45</xdr:col>
      <xdr:colOff>177800</xdr:colOff>
      <xdr:row>58</xdr:row>
      <xdr:rowOff>74382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05394"/>
          <a:ext cx="889000" cy="1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74382</xdr:rowOff>
    </xdr:from>
    <xdr:to>
      <xdr:col>41</xdr:col>
      <xdr:colOff>50800</xdr:colOff>
      <xdr:row>58</xdr:row>
      <xdr:rowOff>84124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18482"/>
          <a:ext cx="889000" cy="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31754</xdr:rowOff>
    </xdr:from>
    <xdr:to>
      <xdr:col>55</xdr:col>
      <xdr:colOff>50800</xdr:colOff>
      <xdr:row>58</xdr:row>
      <xdr:rowOff>133354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7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118131</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9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28557</xdr:rowOff>
    </xdr:from>
    <xdr:to>
      <xdr:col>50</xdr:col>
      <xdr:colOff>165100</xdr:colOff>
      <xdr:row>58</xdr:row>
      <xdr:rowOff>130157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121284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6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10494</xdr:rowOff>
    </xdr:from>
    <xdr:to>
      <xdr:col>46</xdr:col>
      <xdr:colOff>38100</xdr:colOff>
      <xdr:row>58</xdr:row>
      <xdr:rowOff>112094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5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103221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04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23582</xdr:rowOff>
    </xdr:from>
    <xdr:to>
      <xdr:col>41</xdr:col>
      <xdr:colOff>101600</xdr:colOff>
      <xdr:row>58</xdr:row>
      <xdr:rowOff>125182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6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116309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6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33324</xdr:rowOff>
    </xdr:from>
    <xdr:to>
      <xdr:col>36</xdr:col>
      <xdr:colOff>165100</xdr:colOff>
      <xdr:row>58</xdr:row>
      <xdr:rowOff>134924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126051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07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87579</xdr:rowOff>
    </xdr:from>
    <xdr:to>
      <xdr:col>55</xdr:col>
      <xdr:colOff>0</xdr:colOff>
      <xdr:row>78</xdr:row>
      <xdr:rowOff>96586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60679"/>
          <a:ext cx="8382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171000</xdr:rowOff>
    </xdr:from>
    <xdr:to>
      <xdr:col>50</xdr:col>
      <xdr:colOff>114300</xdr:colOff>
      <xdr:row>78</xdr:row>
      <xdr:rowOff>87579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72650"/>
          <a:ext cx="889000" cy="8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171000</xdr:rowOff>
    </xdr:from>
    <xdr:to>
      <xdr:col>45</xdr:col>
      <xdr:colOff>177800</xdr:colOff>
      <xdr:row>78</xdr:row>
      <xdr:rowOff>91149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72650"/>
          <a:ext cx="889000" cy="9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72541</xdr:rowOff>
    </xdr:from>
    <xdr:to>
      <xdr:col>41</xdr:col>
      <xdr:colOff>50800</xdr:colOff>
      <xdr:row>78</xdr:row>
      <xdr:rowOff>91149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45641"/>
          <a:ext cx="889000" cy="1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45786</xdr:rowOff>
    </xdr:from>
    <xdr:to>
      <xdr:col>55</xdr:col>
      <xdr:colOff>50800</xdr:colOff>
      <xdr:row>78</xdr:row>
      <xdr:rowOff>147386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1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132163</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3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36779</xdr:rowOff>
    </xdr:from>
    <xdr:to>
      <xdr:col>50</xdr:col>
      <xdr:colOff>165100</xdr:colOff>
      <xdr:row>78</xdr:row>
      <xdr:rowOff>138379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0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129506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50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120200</xdr:rowOff>
    </xdr:from>
    <xdr:to>
      <xdr:col>46</xdr:col>
      <xdr:colOff>38100</xdr:colOff>
      <xdr:row>78</xdr:row>
      <xdr:rowOff>50350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41477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1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40349</xdr:rowOff>
    </xdr:from>
    <xdr:to>
      <xdr:col>41</xdr:col>
      <xdr:colOff>101600</xdr:colOff>
      <xdr:row>78</xdr:row>
      <xdr:rowOff>141949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1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133076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5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21741</xdr:rowOff>
    </xdr:from>
    <xdr:to>
      <xdr:col>36</xdr:col>
      <xdr:colOff>165100</xdr:colOff>
      <xdr:row>78</xdr:row>
      <xdr:rowOff>123341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9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114468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8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161046</xdr:rowOff>
    </xdr:from>
    <xdr:to>
      <xdr:col>55</xdr:col>
      <xdr:colOff>0</xdr:colOff>
      <xdr:row>97</xdr:row>
      <xdr:rowOff>26233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620246"/>
          <a:ext cx="838200" cy="3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161046</xdr:rowOff>
    </xdr:from>
    <xdr:to>
      <xdr:col>50</xdr:col>
      <xdr:colOff>114300</xdr:colOff>
      <xdr:row>97</xdr:row>
      <xdr:rowOff>84731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20246"/>
          <a:ext cx="889000" cy="9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56293</xdr:rowOff>
    </xdr:from>
    <xdr:to>
      <xdr:col>45</xdr:col>
      <xdr:colOff>177800</xdr:colOff>
      <xdr:row>97</xdr:row>
      <xdr:rowOff>84731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86943"/>
          <a:ext cx="889000" cy="2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56293</xdr:rowOff>
    </xdr:from>
    <xdr:to>
      <xdr:col>41</xdr:col>
      <xdr:colOff>50800</xdr:colOff>
      <xdr:row>97</xdr:row>
      <xdr:rowOff>106316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86943"/>
          <a:ext cx="889000" cy="5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146883</xdr:rowOff>
    </xdr:from>
    <xdr:to>
      <xdr:col>55</xdr:col>
      <xdr:colOff>50800</xdr:colOff>
      <xdr:row>97</xdr:row>
      <xdr:rowOff>77033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0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61810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2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110246</xdr:rowOff>
    </xdr:from>
    <xdr:to>
      <xdr:col>50</xdr:col>
      <xdr:colOff>165100</xdr:colOff>
      <xdr:row>97</xdr:row>
      <xdr:rowOff>40396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31523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6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33931</xdr:rowOff>
    </xdr:from>
    <xdr:to>
      <xdr:col>46</xdr:col>
      <xdr:colOff>38100</xdr:colOff>
      <xdr:row>97</xdr:row>
      <xdr:rowOff>135531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6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126658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5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5493</xdr:rowOff>
    </xdr:from>
    <xdr:to>
      <xdr:col>41</xdr:col>
      <xdr:colOff>101600</xdr:colOff>
      <xdr:row>97</xdr:row>
      <xdr:rowOff>107093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3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98220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2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55516</xdr:rowOff>
    </xdr:from>
    <xdr:to>
      <xdr:col>36</xdr:col>
      <xdr:colOff>165100</xdr:colOff>
      <xdr:row>97</xdr:row>
      <xdr:rowOff>157116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8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148243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7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169075</xdr:rowOff>
    </xdr:from>
    <xdr:to>
      <xdr:col>85</xdr:col>
      <xdr:colOff>127000</xdr:colOff>
      <xdr:row>38</xdr:row>
      <xdr:rowOff>15151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512725"/>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151488</xdr:rowOff>
    </xdr:from>
    <xdr:to>
      <xdr:col>81</xdr:col>
      <xdr:colOff>50800</xdr:colOff>
      <xdr:row>38</xdr:row>
      <xdr:rowOff>15151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323688"/>
          <a:ext cx="889000" cy="20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151488</xdr:rowOff>
    </xdr:from>
    <xdr:to>
      <xdr:col>76</xdr:col>
      <xdr:colOff>114300</xdr:colOff>
      <xdr:row>37</xdr:row>
      <xdr:rowOff>7348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323688"/>
          <a:ext cx="889000" cy="2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80334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2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7348</xdr:rowOff>
    </xdr:from>
    <xdr:to>
      <xdr:col>71</xdr:col>
      <xdr:colOff>177800</xdr:colOff>
      <xdr:row>38</xdr:row>
      <xdr:rowOff>44412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350998"/>
          <a:ext cx="889000" cy="20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60995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0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118275</xdr:rowOff>
    </xdr:from>
    <xdr:to>
      <xdr:col>85</xdr:col>
      <xdr:colOff>177800</xdr:colOff>
      <xdr:row>38</xdr:row>
      <xdr:rowOff>48425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6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33202</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7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135801</xdr:rowOff>
    </xdr:from>
    <xdr:to>
      <xdr:col>81</xdr:col>
      <xdr:colOff>101600</xdr:colOff>
      <xdr:row>38</xdr:row>
      <xdr:rowOff>65951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7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57078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7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100688</xdr:rowOff>
    </xdr:from>
    <xdr:to>
      <xdr:col>76</xdr:col>
      <xdr:colOff>165100</xdr:colOff>
      <xdr:row>37</xdr:row>
      <xdr:rowOff>30838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27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47365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4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127998</xdr:rowOff>
    </xdr:from>
    <xdr:to>
      <xdr:col>72</xdr:col>
      <xdr:colOff>38100</xdr:colOff>
      <xdr:row>37</xdr:row>
      <xdr:rowOff>58148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0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74675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07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165062</xdr:rowOff>
    </xdr:from>
    <xdr:to>
      <xdr:col>67</xdr:col>
      <xdr:colOff>101600</xdr:colOff>
      <xdr:row>38</xdr:row>
      <xdr:rowOff>95212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86339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0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126016</xdr:rowOff>
    </xdr:from>
    <xdr:to>
      <xdr:col>85</xdr:col>
      <xdr:colOff>127000</xdr:colOff>
      <xdr:row>57</xdr:row>
      <xdr:rowOff>9215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727216"/>
          <a:ext cx="838200" cy="5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8319</xdr:rowOff>
    </xdr:from>
    <xdr:to>
      <xdr:col>81</xdr:col>
      <xdr:colOff>50800</xdr:colOff>
      <xdr:row>57</xdr:row>
      <xdr:rowOff>9215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9780969"/>
          <a:ext cx="889000" cy="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8319</xdr:rowOff>
    </xdr:from>
    <xdr:to>
      <xdr:col>76</xdr:col>
      <xdr:colOff>114300</xdr:colOff>
      <xdr:row>57</xdr:row>
      <xdr:rowOff>35371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780969"/>
          <a:ext cx="889000" cy="2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158824</xdr:rowOff>
    </xdr:from>
    <xdr:to>
      <xdr:col>71</xdr:col>
      <xdr:colOff>177800</xdr:colOff>
      <xdr:row>57</xdr:row>
      <xdr:rowOff>35371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760024"/>
          <a:ext cx="889000" cy="4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75216</xdr:rowOff>
    </xdr:from>
    <xdr:to>
      <xdr:col>85</xdr:col>
      <xdr:colOff>177800</xdr:colOff>
      <xdr:row>57</xdr:row>
      <xdr:rowOff>5366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6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161593</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5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129865</xdr:rowOff>
    </xdr:from>
    <xdr:to>
      <xdr:col>81</xdr:col>
      <xdr:colOff>101600</xdr:colOff>
      <xdr:row>57</xdr:row>
      <xdr:rowOff>60015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73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51142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2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128969</xdr:rowOff>
    </xdr:from>
    <xdr:to>
      <xdr:col>76</xdr:col>
      <xdr:colOff>165100</xdr:colOff>
      <xdr:row>57</xdr:row>
      <xdr:rowOff>59119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73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50246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82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156021</xdr:rowOff>
    </xdr:from>
    <xdr:to>
      <xdr:col>72</xdr:col>
      <xdr:colOff>38100</xdr:colOff>
      <xdr:row>57</xdr:row>
      <xdr:rowOff>86171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75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77298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84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108024</xdr:rowOff>
    </xdr:from>
    <xdr:to>
      <xdr:col>67</xdr:col>
      <xdr:colOff>101600</xdr:colOff>
      <xdr:row>57</xdr:row>
      <xdr:rowOff>38174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70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29301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34207</xdr:rowOff>
    </xdr:from>
    <xdr:to>
      <xdr:col>85</xdr:col>
      <xdr:colOff>127000</xdr:colOff>
      <xdr:row>79</xdr:row>
      <xdr:rowOff>68410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78757"/>
          <a:ext cx="838200" cy="3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164106</xdr:rowOff>
    </xdr:from>
    <xdr:to>
      <xdr:col>81</xdr:col>
      <xdr:colOff>50800</xdr:colOff>
      <xdr:row>79</xdr:row>
      <xdr:rowOff>34207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37206"/>
          <a:ext cx="889000" cy="4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164106</xdr:rowOff>
    </xdr:from>
    <xdr:to>
      <xdr:col>76</xdr:col>
      <xdr:colOff>114300</xdr:colOff>
      <xdr:row>79</xdr:row>
      <xdr:rowOff>93076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537206"/>
          <a:ext cx="889000" cy="10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36330</xdr:rowOff>
    </xdr:from>
    <xdr:to>
      <xdr:col>71</xdr:col>
      <xdr:colOff>177800</xdr:colOff>
      <xdr:row>79</xdr:row>
      <xdr:rowOff>93076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80880"/>
          <a:ext cx="889000" cy="5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17610</xdr:rowOff>
    </xdr:from>
    <xdr:to>
      <xdr:col>85</xdr:col>
      <xdr:colOff>177800</xdr:colOff>
      <xdr:row>79</xdr:row>
      <xdr:rowOff>119210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103987</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7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154857</xdr:rowOff>
    </xdr:from>
    <xdr:to>
      <xdr:col>81</xdr:col>
      <xdr:colOff>101600</xdr:colOff>
      <xdr:row>79</xdr:row>
      <xdr:rowOff>85007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76134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62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113306</xdr:rowOff>
    </xdr:from>
    <xdr:to>
      <xdr:col>76</xdr:col>
      <xdr:colOff>165100</xdr:colOff>
      <xdr:row>79</xdr:row>
      <xdr:rowOff>43456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8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34583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7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42276</xdr:rowOff>
    </xdr:from>
    <xdr:to>
      <xdr:col>72</xdr:col>
      <xdr:colOff>38100</xdr:colOff>
      <xdr:row>79</xdr:row>
      <xdr:rowOff>143876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8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135003</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679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156980</xdr:rowOff>
    </xdr:from>
    <xdr:to>
      <xdr:col>67</xdr:col>
      <xdr:colOff>101600</xdr:colOff>
      <xdr:row>79</xdr:row>
      <xdr:rowOff>87130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3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78257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62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116804</xdr:rowOff>
    </xdr:from>
    <xdr:to>
      <xdr:col>85</xdr:col>
      <xdr:colOff>127000</xdr:colOff>
      <xdr:row>96</xdr:row>
      <xdr:rowOff>134209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576004"/>
          <a:ext cx="838200" cy="1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48167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164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115322</xdr:rowOff>
    </xdr:from>
    <xdr:to>
      <xdr:col>81</xdr:col>
      <xdr:colOff>50800</xdr:colOff>
      <xdr:row>96</xdr:row>
      <xdr:rowOff>116804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574522"/>
          <a:ext cx="889000" cy="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159002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1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111353</xdr:rowOff>
    </xdr:from>
    <xdr:to>
      <xdr:col>76</xdr:col>
      <xdr:colOff>114300</xdr:colOff>
      <xdr:row>96</xdr:row>
      <xdr:rowOff>115322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570553"/>
          <a:ext cx="889000" cy="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111353</xdr:rowOff>
    </xdr:from>
    <xdr:to>
      <xdr:col>71</xdr:col>
      <xdr:colOff>177800</xdr:colOff>
      <xdr:row>96</xdr:row>
      <xdr:rowOff>114055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570553"/>
          <a:ext cx="889000" cy="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83409</xdr:rowOff>
    </xdr:from>
    <xdr:to>
      <xdr:col>85</xdr:col>
      <xdr:colOff>177800</xdr:colOff>
      <xdr:row>97</xdr:row>
      <xdr:rowOff>13559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54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61836</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52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66004</xdr:rowOff>
    </xdr:from>
    <xdr:to>
      <xdr:col>81</xdr:col>
      <xdr:colOff>101600</xdr:colOff>
      <xdr:row>96</xdr:row>
      <xdr:rowOff>167604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52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158731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61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64522</xdr:rowOff>
    </xdr:from>
    <xdr:to>
      <xdr:col>76</xdr:col>
      <xdr:colOff>165100</xdr:colOff>
      <xdr:row>96</xdr:row>
      <xdr:rowOff>166122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52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157249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1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60553</xdr:rowOff>
    </xdr:from>
    <xdr:to>
      <xdr:col>72</xdr:col>
      <xdr:colOff>38100</xdr:colOff>
      <xdr:row>96</xdr:row>
      <xdr:rowOff>162153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51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153280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61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63255</xdr:rowOff>
    </xdr:from>
    <xdr:to>
      <xdr:col>67</xdr:col>
      <xdr:colOff>101600</xdr:colOff>
      <xdr:row>96</xdr:row>
      <xdr:rowOff>164855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52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155982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6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令和６年度の目的別歳出決算額は、令和２年度比較すると、民生費は４１，５６８円、土木費は１７，５１６円増加している。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令和５年度決算額と比較すると、教育費は学校給食調理場補修等工事により１１，９５３円増加し、総務費は商品券事業費等により１０，２７７円減少している。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また、衛生費が類似団体平均を上回っているが、その他は類似団体平均を下回っており、総務費が低い水準となっている。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青森県三戸町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財政調整基金については、歳計剰余金の直接積み立てを行っており、令和６年度末残高は、８９０百万円となっている。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標準財政規模に対する基金残高の割合は、年々増加しているものの、全庁的なコスト削減や効率的な予算執行を徹底し、今後も積み増ししていく必要がある。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実質収支額については、毎年度黒字となっている。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青森県三戸町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三戸町国民健康保険直診勘定三戸中央病院事業特別会計では、赤字解消のため、平成２０年度に公立病院特例債を発行し、平成２７年度には完済し、黒字を計上したが、平成２９年度から令和３年度まで赤字が生じ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会計は毎年黒字であるが、三戸町下水道事業会計、三戸町簡易水道事業会計は、一般会計からの基準外繰入により黒字を確保できている状態であり、料金改定を含めた収入確保の検討が必要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28"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7149117</v>
      </c>
      <c r="BO4" s="371"/>
      <c r="BP4" s="371"/>
      <c r="BQ4" s="371"/>
      <c r="BR4" s="371"/>
      <c r="BS4" s="371"/>
      <c r="BT4" s="371"/>
      <c r="BU4" s="372"/>
      <c r="BV4" s="370">
        <v>7204816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7.1</v>
      </c>
      <c r="CU4" s="377"/>
      <c r="CV4" s="377"/>
      <c r="CW4" s="377"/>
      <c r="CX4" s="377"/>
      <c r="CY4" s="377"/>
      <c r="CZ4" s="377"/>
      <c r="DA4" s="378"/>
      <c r="DB4" s="376">
        <v>6.2</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6792236</v>
      </c>
      <c r="BO5" s="408"/>
      <c r="BP5" s="408"/>
      <c r="BQ5" s="408"/>
      <c r="BR5" s="408"/>
      <c r="BS5" s="408"/>
      <c r="BT5" s="408"/>
      <c r="BU5" s="409"/>
      <c r="BV5" s="407">
        <v>6939997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93.4</v>
      </c>
      <c r="CU5" s="405"/>
      <c r="CV5" s="405"/>
      <c r="CW5" s="405"/>
      <c r="CX5" s="405"/>
      <c r="CY5" s="405"/>
      <c r="CZ5" s="405"/>
      <c r="DA5" s="406"/>
      <c r="DB5" s="404">
        <v>92.9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356881</v>
      </c>
      <c r="BO6" s="408"/>
      <c r="BP6" s="408"/>
      <c r="BQ6" s="408"/>
      <c r="BR6" s="408"/>
      <c r="BS6" s="408"/>
      <c r="BT6" s="408"/>
      <c r="BU6" s="409"/>
      <c r="BV6" s="407">
        <v>264819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93.6</v>
      </c>
      <c r="CU6" s="445"/>
      <c r="CV6" s="445"/>
      <c r="CW6" s="445"/>
      <c r="CX6" s="445"/>
      <c r="CY6" s="445"/>
      <c r="CZ6" s="445"/>
      <c r="DA6" s="446"/>
      <c r="DB6" s="444">
        <v>93.3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57273</v>
      </c>
      <c r="BO7" s="408"/>
      <c r="BP7" s="408"/>
      <c r="BQ7" s="408"/>
      <c r="BR7" s="408"/>
      <c r="BS7" s="408"/>
      <c r="BT7" s="408"/>
      <c r="BU7" s="409"/>
      <c r="BV7" s="407">
        <v>4999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4231644</v>
      </c>
      <c r="CU7" s="408"/>
      <c r="CV7" s="408"/>
      <c r="CW7" s="408"/>
      <c r="CX7" s="408"/>
      <c r="CY7" s="408"/>
      <c r="CZ7" s="408"/>
      <c r="DA7" s="409"/>
      <c r="DB7" s="407">
        <v>4189461</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299608</v>
      </c>
      <c r="BO8" s="408"/>
      <c r="BP8" s="408"/>
      <c r="BQ8" s="408"/>
      <c r="BR8" s="408"/>
      <c r="BS8" s="408"/>
      <c r="BT8" s="408"/>
      <c r="BU8" s="409"/>
      <c r="BV8" s="407">
        <v>259820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0.25</v>
      </c>
      <c r="CU8" s="448"/>
      <c r="CV8" s="448"/>
      <c r="CW8" s="448"/>
      <c r="CX8" s="448"/>
      <c r="CY8" s="448"/>
      <c r="CZ8" s="448"/>
      <c r="DA8" s="449"/>
      <c r="DB8" s="447">
        <v>0.25</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9082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39788</v>
      </c>
      <c r="BO9" s="408"/>
      <c r="BP9" s="408"/>
      <c r="BQ9" s="408"/>
      <c r="BR9" s="408"/>
      <c r="BS9" s="408"/>
      <c r="BT9" s="408"/>
      <c r="BU9" s="409"/>
      <c r="BV9" s="407">
        <v>-50680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12.9</v>
      </c>
      <c r="CU9" s="405"/>
      <c r="CV9" s="405"/>
      <c r="CW9" s="405"/>
      <c r="CX9" s="405"/>
      <c r="CY9" s="405"/>
      <c r="CZ9" s="405"/>
      <c r="DA9" s="406"/>
      <c r="DB9" s="404">
        <v>14.2</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10135</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240</v>
      </c>
      <c r="BO10" s="408"/>
      <c r="BP10" s="408"/>
      <c r="BQ10" s="408"/>
      <c r="BR10" s="408"/>
      <c r="BS10" s="408"/>
      <c r="BT10" s="408"/>
      <c r="BU10" s="409"/>
      <c r="BV10" s="407">
        <v>101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8767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72415</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8698</v>
      </c>
      <c r="S13" s="492"/>
      <c r="T13" s="492"/>
      <c r="U13" s="492"/>
      <c r="V13" s="493"/>
      <c r="W13" s="423" t="s">
        <v>131</v>
      </c>
      <c r="X13" s="424"/>
      <c r="Y13" s="424"/>
      <c r="Z13" s="424"/>
      <c r="AA13" s="424"/>
      <c r="AB13" s="414"/>
      <c r="AC13" s="458">
        <v>1353</v>
      </c>
      <c r="AD13" s="459"/>
      <c r="AE13" s="459"/>
      <c r="AF13" s="459"/>
      <c r="AG13" s="501"/>
      <c r="AH13" s="458">
        <v>1582</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-32387</v>
      </c>
      <c r="BO13" s="408"/>
      <c r="BP13" s="408"/>
      <c r="BQ13" s="408"/>
      <c r="BR13" s="408"/>
      <c r="BS13" s="408"/>
      <c r="BT13" s="408"/>
      <c r="BU13" s="409"/>
      <c r="BV13" s="407">
        <v>-50579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9.6</v>
      </c>
      <c r="CU13" s="405"/>
      <c r="CV13" s="405"/>
      <c r="CW13" s="405"/>
      <c r="CX13" s="405"/>
      <c r="CY13" s="405"/>
      <c r="CZ13" s="405"/>
      <c r="DA13" s="406"/>
      <c r="DB13" s="404">
        <v>9.6</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9022</v>
      </c>
      <c r="S14" s="492"/>
      <c r="T14" s="492"/>
      <c r="U14" s="492"/>
      <c r="V14" s="493"/>
      <c r="W14" s="397"/>
      <c r="X14" s="398"/>
      <c r="Y14" s="398"/>
      <c r="Z14" s="398"/>
      <c r="AA14" s="398"/>
      <c r="AB14" s="387"/>
      <c r="AC14" s="494">
        <v>29.7</v>
      </c>
      <c r="AD14" s="495"/>
      <c r="AE14" s="495"/>
      <c r="AF14" s="495"/>
      <c r="AG14" s="496"/>
      <c r="AH14" s="494">
        <v>31.2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8957</v>
      </c>
      <c r="S15" s="492"/>
      <c r="T15" s="492"/>
      <c r="U15" s="492"/>
      <c r="V15" s="493"/>
      <c r="W15" s="423" t="s">
        <v>137</v>
      </c>
      <c r="X15" s="424"/>
      <c r="Y15" s="424"/>
      <c r="Z15" s="424"/>
      <c r="AA15" s="424"/>
      <c r="AB15" s="414"/>
      <c r="AC15" s="458">
        <v>872</v>
      </c>
      <c r="AD15" s="459"/>
      <c r="AE15" s="459"/>
      <c r="AF15" s="459"/>
      <c r="AG15" s="501"/>
      <c r="AH15" s="458">
        <v>968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1013079</v>
      </c>
      <c r="BO15" s="371"/>
      <c r="BP15" s="371"/>
      <c r="BQ15" s="371"/>
      <c r="BR15" s="371"/>
      <c r="BS15" s="371"/>
      <c r="BT15" s="371"/>
      <c r="BU15" s="372"/>
      <c r="BV15" s="370">
        <v>997497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19.2</v>
      </c>
      <c r="AD16" s="495"/>
      <c r="AE16" s="495"/>
      <c r="AF16" s="495"/>
      <c r="AG16" s="496"/>
      <c r="AH16" s="494">
        <v>19.100000000000001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3988265</v>
      </c>
      <c r="BO16" s="408"/>
      <c r="BP16" s="408"/>
      <c r="BQ16" s="408"/>
      <c r="BR16" s="408"/>
      <c r="BS16" s="408"/>
      <c r="BT16" s="408"/>
      <c r="BU16" s="409"/>
      <c r="BV16" s="407">
        <v>3937182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2324</v>
      </c>
      <c r="AD17" s="459"/>
      <c r="AE17" s="459"/>
      <c r="AF17" s="459"/>
      <c r="AG17" s="501"/>
      <c r="AH17" s="458">
        <v>2517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1247779</v>
      </c>
      <c r="BO17" s="408"/>
      <c r="BP17" s="408"/>
      <c r="BQ17" s="408"/>
      <c r="BR17" s="408"/>
      <c r="BS17" s="408"/>
      <c r="BT17" s="408"/>
      <c r="BU17" s="409"/>
      <c r="BV17" s="407">
        <v>1230690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151.79</v>
      </c>
      <c r="M18" s="534"/>
      <c r="N18" s="534"/>
      <c r="O18" s="534"/>
      <c r="P18" s="534"/>
      <c r="Q18" s="534"/>
      <c r="R18" s="535"/>
      <c r="S18" s="535"/>
      <c r="T18" s="535"/>
      <c r="U18" s="535"/>
      <c r="V18" s="536"/>
      <c r="W18" s="425"/>
      <c r="X18" s="426"/>
      <c r="Y18" s="426"/>
      <c r="Z18" s="426"/>
      <c r="AA18" s="426"/>
      <c r="AB18" s="417"/>
      <c r="AC18" s="537">
        <v>51.1</v>
      </c>
      <c r="AD18" s="538"/>
      <c r="AE18" s="538"/>
      <c r="AF18" s="538"/>
      <c r="AG18" s="539"/>
      <c r="AH18" s="537">
        <v>49.7</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3985621</v>
      </c>
      <c r="BO18" s="408"/>
      <c r="BP18" s="408"/>
      <c r="BQ18" s="408"/>
      <c r="BR18" s="408"/>
      <c r="BS18" s="408"/>
      <c r="BT18" s="408"/>
      <c r="BU18" s="409"/>
      <c r="BV18" s="407">
        <v>3922669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60</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5167220</v>
      </c>
      <c r="BO19" s="408"/>
      <c r="BP19" s="408"/>
      <c r="BQ19" s="408"/>
      <c r="BR19" s="408"/>
      <c r="BS19" s="408"/>
      <c r="BT19" s="408"/>
      <c r="BU19" s="409"/>
      <c r="BV19" s="407">
        <v>5090527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3566</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5098756</v>
      </c>
      <c r="BO22" s="371"/>
      <c r="BP22" s="371"/>
      <c r="BQ22" s="371"/>
      <c r="BR22" s="371"/>
      <c r="BS22" s="371"/>
      <c r="BT22" s="371"/>
      <c r="BU22" s="372"/>
      <c r="BV22" s="370">
        <v>5543163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5083196</v>
      </c>
      <c r="BO23" s="408"/>
      <c r="BP23" s="408"/>
      <c r="BQ23" s="408"/>
      <c r="BR23" s="408"/>
      <c r="BS23" s="408"/>
      <c r="BT23" s="408"/>
      <c r="BU23" s="409"/>
      <c r="BV23" s="407">
        <v>5522490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7680</v>
      </c>
      <c r="R24" s="459"/>
      <c r="S24" s="459"/>
      <c r="T24" s="459"/>
      <c r="U24" s="459"/>
      <c r="V24" s="501"/>
      <c r="W24" s="553"/>
      <c r="X24" s="554"/>
      <c r="Y24" s="555"/>
      <c r="Z24" s="457" t="s">
        <v>162</v>
      </c>
      <c r="AA24" s="437"/>
      <c r="AB24" s="437"/>
      <c r="AC24" s="437"/>
      <c r="AD24" s="437"/>
      <c r="AE24" s="437"/>
      <c r="AF24" s="437"/>
      <c r="AG24" s="438"/>
      <c r="AH24" s="458">
        <v>101</v>
      </c>
      <c r="AI24" s="459"/>
      <c r="AJ24" s="459"/>
      <c r="AK24" s="459"/>
      <c r="AL24" s="501"/>
      <c r="AM24" s="458">
        <v>301182</v>
      </c>
      <c r="AN24" s="459"/>
      <c r="AO24" s="459"/>
      <c r="AP24" s="459"/>
      <c r="AQ24" s="459"/>
      <c r="AR24" s="501"/>
      <c r="AS24" s="458">
        <v>2982</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3488939</v>
      </c>
      <c r="BO24" s="408"/>
      <c r="BP24" s="408"/>
      <c r="BQ24" s="408"/>
      <c r="BR24" s="408"/>
      <c r="BS24" s="408"/>
      <c r="BT24" s="408"/>
      <c r="BU24" s="409"/>
      <c r="BV24" s="407">
        <v>3743955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6090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286673</v>
      </c>
      <c r="BO25" s="371"/>
      <c r="BP25" s="371"/>
      <c r="BQ25" s="371"/>
      <c r="BR25" s="371"/>
      <c r="BS25" s="371"/>
      <c r="BT25" s="371"/>
      <c r="BU25" s="372"/>
      <c r="BV25" s="370">
        <v>263597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5610</v>
      </c>
      <c r="R26" s="459"/>
      <c r="S26" s="459"/>
      <c r="T26" s="459"/>
      <c r="U26" s="459"/>
      <c r="V26" s="501"/>
      <c r="W26" s="553"/>
      <c r="X26" s="554"/>
      <c r="Y26" s="555"/>
      <c r="Z26" s="457" t="s">
        <v>168</v>
      </c>
      <c r="AA26" s="559"/>
      <c r="AB26" s="559"/>
      <c r="AC26" s="559"/>
      <c r="AD26" s="559"/>
      <c r="AE26" s="559"/>
      <c r="AF26" s="559"/>
      <c r="AG26" s="560"/>
      <c r="AH26" s="458">
        <v>2</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2840</v>
      </c>
      <c r="R27" s="459"/>
      <c r="S27" s="459"/>
      <c r="T27" s="459"/>
      <c r="U27" s="459"/>
      <c r="V27" s="501"/>
      <c r="W27" s="553"/>
      <c r="X27" s="554"/>
      <c r="Y27" s="555"/>
      <c r="Z27" s="457" t="s">
        <v>172</v>
      </c>
      <c r="AA27" s="437"/>
      <c r="AB27" s="437"/>
      <c r="AC27" s="437"/>
      <c r="AD27" s="437"/>
      <c r="AE27" s="437"/>
      <c r="AF27" s="437"/>
      <c r="AG27" s="438"/>
      <c r="AH27" s="458">
        <v>3</v>
      </c>
      <c r="AI27" s="459"/>
      <c r="AJ27" s="459"/>
      <c r="AK27" s="459"/>
      <c r="AL27" s="501"/>
      <c r="AM27" s="458">
        <v>9534</v>
      </c>
      <c r="AN27" s="459"/>
      <c r="AO27" s="459"/>
      <c r="AP27" s="459"/>
      <c r="AQ27" s="459"/>
      <c r="AR27" s="501"/>
      <c r="AS27" s="458">
        <v>3178</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9" t="s">
        <v>122</v>
      </c>
      <c r="BO27" s="530"/>
      <c r="BP27" s="530"/>
      <c r="BQ27" s="530"/>
      <c r="BR27" s="530"/>
      <c r="BS27" s="530"/>
      <c r="BT27" s="530"/>
      <c r="BU27" s="531"/>
      <c r="BV27" s="529" t="s">
        <v>122</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2410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890388</v>
      </c>
      <c r="BO28" s="371"/>
      <c r="BP28" s="371"/>
      <c r="BQ28" s="371"/>
      <c r="BR28" s="371"/>
      <c r="BS28" s="371"/>
      <c r="BT28" s="371"/>
      <c r="BU28" s="372"/>
      <c r="BV28" s="370">
        <v>832564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12</v>
      </c>
      <c r="M29" s="459"/>
      <c r="N29" s="459"/>
      <c r="O29" s="459"/>
      <c r="P29" s="501"/>
      <c r="Q29" s="458">
        <v>2260</v>
      </c>
      <c r="R29" s="459"/>
      <c r="S29" s="459"/>
      <c r="T29" s="459"/>
      <c r="U29" s="459"/>
      <c r="V29" s="501"/>
      <c r="W29" s="556"/>
      <c r="X29" s="557"/>
      <c r="Y29" s="558"/>
      <c r="Z29" s="457" t="s">
        <v>178</v>
      </c>
      <c r="AA29" s="437"/>
      <c r="AB29" s="437"/>
      <c r="AC29" s="437"/>
      <c r="AD29" s="437"/>
      <c r="AE29" s="437"/>
      <c r="AF29" s="437"/>
      <c r="AG29" s="438"/>
      <c r="AH29" s="458">
        <v>104</v>
      </c>
      <c r="AI29" s="459"/>
      <c r="AJ29" s="459"/>
      <c r="AK29" s="459"/>
      <c r="AL29" s="501"/>
      <c r="AM29" s="458">
        <v>310716</v>
      </c>
      <c r="AN29" s="459"/>
      <c r="AO29" s="459"/>
      <c r="AP29" s="459"/>
      <c r="AQ29" s="459"/>
      <c r="AR29" s="501"/>
      <c r="AS29" s="458">
        <v>2988</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825352</v>
      </c>
      <c r="BO29" s="408"/>
      <c r="BP29" s="408"/>
      <c r="BQ29" s="408"/>
      <c r="BR29" s="408"/>
      <c r="BS29" s="408"/>
      <c r="BT29" s="408"/>
      <c r="BU29" s="409"/>
      <c r="BV29" s="407">
        <v>805238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7">
        <v>94</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1413727</v>
      </c>
      <c r="BO30" s="530"/>
      <c r="BP30" s="530"/>
      <c r="BQ30" s="530"/>
      <c r="BR30" s="530"/>
      <c r="BS30" s="530"/>
      <c r="BT30" s="530"/>
      <c r="BU30" s="531"/>
      <c r="BV30" s="529">
        <v>1484027</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三戸町国民健康保険事業勘定特別会計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三戸町国民健康保険直診勘定三戸中央病院事業特別会計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八戸地域広域市町村圏事務組合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三戸町立学校給食共同調理場特別会計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三戸町介護保険特別会計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三戸町簡易水道事業会計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三戸地区環境整備事務組合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三戸町後期高齢者医療特別会計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IF('各会計、関係団体の財政状況及び健全化判断比率'!B33="","",'各会計、関係団体の財政状況及び健全化判断比率'!B33)</f>
        <v>三戸町下水道事業会計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八戸圏域水道企業団</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田子高原広域事務組合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青森県市町村総合事務組合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青森県後期高齢者医療広域連合（一般会計）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青森県後期高齢者医療広域連合（後期高齢者医療特別会計）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青森県交通災害共済組合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17</v>
      </c>
      <c r="BX42" s="597"/>
      <c r="BY42" s="598" t="str">
        <f>IF('各会計、関係団体の財政状況及び健全化判断比率'!B76="","",'各会計、関係団体の財政状況及び健全化判断比率'!B76)</f>
        <v>青森県市町村退職手当組合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mBY+UBHKneEheN3oOUj6ycy8U3w35PEoQH92FP345zGK8soTLRmcyog2q7lh965aAbHZmnHCGWYLPSayUWL9JA==" saltValue="HQ9HHzlfOGVALI/g14kXE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F31"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535</v>
      </c>
      <c r="D34" s="1151"/>
      <c r="E34" s="1152"/>
      <c r="F34" s="32">
        <v>6.48</v>
      </c>
      <c r="G34" s="33">
        <v>6.02</v>
      </c>
      <c r="H34" s="33">
        <v>7.38</v>
      </c>
      <c r="I34" s="33">
        <v>6.19</v>
      </c>
      <c r="J34" s="34">
        <v>7.07</v>
      </c>
      <c r="K34" s="22"/>
      <c r="L34" s="22"/>
      <c r="M34" s="22"/>
      <c r="N34" s="22"/>
      <c r="O34" s="22"/>
      <c r="P34" s="22"/>
    </row>
    <row r="35" spans="1:16" ht="39" customHeight="1" x14ac:dyDescent="0.15">
      <c r="A35" s="22"/>
      <c r="B35" s="35"/>
      <c r="C35" s="1145" t="s">
        <v>536</v>
      </c>
      <c r="D35" s="1146"/>
      <c r="E35" s="1147"/>
      <c r="F35" s="36">
        <v>1.58</v>
      </c>
      <c r="G35" s="37">
        <v>1.7</v>
      </c>
      <c r="H35" s="37">
        <v>3.81</v>
      </c>
      <c r="I35" s="37">
        <v>2.68</v>
      </c>
      <c r="J35" s="38">
        <v>1.79</v>
      </c>
      <c r="K35" s="22"/>
      <c r="L35" s="22"/>
      <c r="M35" s="22"/>
      <c r="N35" s="22"/>
      <c r="O35" s="22"/>
      <c r="P35" s="22"/>
    </row>
    <row r="36" spans="1:16" ht="39" customHeight="1" x14ac:dyDescent="0.15">
      <c r="A36" s="22"/>
      <c r="B36" s="35"/>
      <c r="C36" s="1145" t="s">
        <v>537</v>
      </c>
      <c r="D36" s="1146"/>
      <c r="E36" s="1147"/>
      <c r="F36" s="36">
        <v>0.57999999999999996</v>
      </c>
      <c r="G36" s="37">
        <v>0.74</v>
      </c>
      <c r="H36" s="37">
        <v>0.44</v>
      </c>
      <c r="I36" s="37">
        <v>0.72</v>
      </c>
      <c r="J36" s="38">
        <v>0.22</v>
      </c>
      <c r="K36" s="22"/>
      <c r="L36" s="22"/>
      <c r="M36" s="22"/>
      <c r="N36" s="22"/>
      <c r="O36" s="22"/>
      <c r="P36" s="22"/>
    </row>
    <row r="37" spans="1:16" ht="39" customHeight="1" x14ac:dyDescent="0.15">
      <c r="A37" s="22"/>
      <c r="B37" s="35"/>
      <c r="C37" s="1145" t="s">
        <v>538</v>
      </c>
      <c r="D37" s="1146"/>
      <c r="E37" s="1147"/>
      <c r="F37" s="36" t="s">
        <v>489</v>
      </c>
      <c r="G37" s="37" t="s">
        <v>489</v>
      </c>
      <c r="H37" s="37" t="s">
        <v>489</v>
      </c>
      <c r="I37" s="37" t="s">
        <v>489</v>
      </c>
      <c r="J37" s="38">
        <v>0.17</v>
      </c>
      <c r="K37" s="22"/>
      <c r="L37" s="22"/>
      <c r="M37" s="22"/>
      <c r="N37" s="22"/>
      <c r="O37" s="22"/>
      <c r="P37" s="22"/>
    </row>
    <row r="38" spans="1:16" ht="39" customHeight="1" x14ac:dyDescent="0.15">
      <c r="A38" s="22"/>
      <c r="B38" s="35"/>
      <c r="C38" s="1145" t="s">
        <v>539</v>
      </c>
      <c r="D38" s="1146"/>
      <c r="E38" s="1147"/>
      <c r="F38" s="36" t="s">
        <v>489</v>
      </c>
      <c r="G38" s="37" t="s">
        <v>489</v>
      </c>
      <c r="H38" s="37" t="s">
        <v>489</v>
      </c>
      <c r="I38" s="37" t="s">
        <v>489</v>
      </c>
      <c r="J38" s="38">
        <v>0.05</v>
      </c>
      <c r="K38" s="22"/>
      <c r="L38" s="22"/>
      <c r="M38" s="22"/>
      <c r="N38" s="22"/>
      <c r="O38" s="22"/>
      <c r="P38" s="22"/>
    </row>
    <row r="39" spans="1:16" ht="39" customHeight="1" x14ac:dyDescent="0.15">
      <c r="A39" s="22"/>
      <c r="B39" s="35"/>
      <c r="C39" s="1145" t="s">
        <v>540</v>
      </c>
      <c r="D39" s="1146"/>
      <c r="E39" s="1147"/>
      <c r="F39" s="36">
        <v>0.03</v>
      </c>
      <c r="G39" s="37">
        <v>0.03</v>
      </c>
      <c r="H39" s="37">
        <v>0</v>
      </c>
      <c r="I39" s="37">
        <v>0.05</v>
      </c>
      <c r="J39" s="38">
        <v>0.04</v>
      </c>
      <c r="K39" s="22"/>
      <c r="L39" s="22"/>
      <c r="M39" s="22"/>
      <c r="N39" s="22"/>
      <c r="O39" s="22"/>
      <c r="P39" s="22"/>
    </row>
    <row r="40" spans="1:16" ht="39" customHeight="1" x14ac:dyDescent="0.15">
      <c r="A40" s="22"/>
      <c r="B40" s="35"/>
      <c r="C40" s="1145" t="s">
        <v>541</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542</v>
      </c>
      <c r="D41" s="1146"/>
      <c r="E41" s="1147"/>
      <c r="F41" s="36" t="s">
        <v>543</v>
      </c>
      <c r="G41" s="37" t="s">
        <v>544</v>
      </c>
      <c r="H41" s="37">
        <v>0</v>
      </c>
      <c r="I41" s="37">
        <v>0</v>
      </c>
      <c r="J41" s="38">
        <v>0</v>
      </c>
      <c r="K41" s="22"/>
      <c r="L41" s="22"/>
      <c r="M41" s="22"/>
      <c r="N41" s="22"/>
      <c r="O41" s="22"/>
      <c r="P41" s="22"/>
    </row>
    <row r="42" spans="1:16" ht="39" customHeight="1" x14ac:dyDescent="0.15">
      <c r="A42" s="22"/>
      <c r="B42" s="39"/>
      <c r="C42" s="1145" t="s">
        <v>545</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546</v>
      </c>
      <c r="D43" s="1149"/>
      <c r="E43" s="1150"/>
      <c r="F43" s="41">
        <v>0.16</v>
      </c>
      <c r="G43" s="42">
        <v>0.35</v>
      </c>
      <c r="H43" s="42">
        <v>0.1</v>
      </c>
      <c r="I43" s="42">
        <v>0.12</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HVvNWmaYcO1eAM1nsMS11g52eORmYKa9IB/9SmQV0Ng6tYtEMq9f36yAVbrO5eY81N6e9rcqbcmQ1KTD3kJ0w==" saltValue="xHBLTkVzO7x93im3JJDm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D55"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781</v>
      </c>
      <c r="L45" s="60">
        <v>768</v>
      </c>
      <c r="M45" s="60">
        <v>737</v>
      </c>
      <c r="N45" s="60">
        <v>722</v>
      </c>
      <c r="O45" s="61">
        <v>668</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294</v>
      </c>
      <c r="L48" s="64">
        <v>300</v>
      </c>
      <c r="M48" s="64">
        <v>298</v>
      </c>
      <c r="N48" s="64">
        <v>303</v>
      </c>
      <c r="O48" s="65">
        <v>305</v>
      </c>
      <c r="P48" s="48"/>
      <c r="Q48" s="48"/>
      <c r="R48" s="48"/>
      <c r="S48" s="48"/>
      <c r="T48" s="48"/>
      <c r="U48" s="48"/>
    </row>
    <row r="49" spans="1:21" ht="30.75" customHeight="1" x14ac:dyDescent="0.15">
      <c r="A49" s="48"/>
      <c r="B49" s="1155"/>
      <c r="C49" s="1156"/>
      <c r="D49" s="62"/>
      <c r="E49" s="1161" t="s">
        <v>14</v>
      </c>
      <c r="F49" s="1161"/>
      <c r="G49" s="1161"/>
      <c r="H49" s="1161"/>
      <c r="I49" s="1161"/>
      <c r="J49" s="1162"/>
      <c r="K49" s="63">
        <v>24</v>
      </c>
      <c r="L49" s="64">
        <v>15</v>
      </c>
      <c r="M49" s="64">
        <v>18</v>
      </c>
      <c r="N49" s="64">
        <v>18</v>
      </c>
      <c r="O49" s="65">
        <v>20</v>
      </c>
      <c r="P49" s="48"/>
      <c r="Q49" s="48"/>
      <c r="R49" s="48"/>
      <c r="S49" s="48"/>
      <c r="T49" s="48"/>
      <c r="U49" s="48"/>
    </row>
    <row r="50" spans="1:21" ht="30.75" customHeight="1" x14ac:dyDescent="0.15">
      <c r="A50" s="48"/>
      <c r="B50" s="1155"/>
      <c r="C50" s="1156"/>
      <c r="D50" s="62"/>
      <c r="E50" s="1161" t="s">
        <v>15</v>
      </c>
      <c r="F50" s="1161"/>
      <c r="G50" s="1161"/>
      <c r="H50" s="1161"/>
      <c r="I50" s="1161"/>
      <c r="J50" s="1162"/>
      <c r="K50" s="63">
        <v>10</v>
      </c>
      <c r="L50" s="64">
        <v>10</v>
      </c>
      <c r="M50" s="64">
        <v>10</v>
      </c>
      <c r="N50" s="64">
        <v>10</v>
      </c>
      <c r="O50" s="65">
        <v>24</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747</v>
      </c>
      <c r="L52" s="64">
        <v>757</v>
      </c>
      <c r="M52" s="64">
        <v>720</v>
      </c>
      <c r="N52" s="64">
        <v>710</v>
      </c>
      <c r="O52" s="65">
        <v>694</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362</v>
      </c>
      <c r="L53" s="69">
        <v>336</v>
      </c>
      <c r="M53" s="69">
        <v>343</v>
      </c>
      <c r="N53" s="69">
        <v>343</v>
      </c>
      <c r="O53" s="70">
        <v>323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7woXT4xA7R7FnPIc5eHkFWpx8U+5lyxhzBLdbcJgvIKJOxI+LgvTMiIcr1rRwuu3X4mL5Cjjnjkj68W827Jkg==" saltValue="xEPk9qUg7irgQPWFNF7h/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I49"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43">
        <v>6245</v>
      </c>
      <c r="J41" s="344">
        <v>6084</v>
      </c>
      <c r="K41" s="344">
        <v>5847</v>
      </c>
      <c r="L41" s="344">
        <v>5543</v>
      </c>
      <c r="M41" s="345">
        <v>5099</v>
      </c>
    </row>
    <row r="42" spans="2:13" ht="27.75" customHeight="1" x14ac:dyDescent="0.15">
      <c r="B42" s="1186"/>
      <c r="C42" s="1187"/>
      <c r="D42" s="106"/>
      <c r="E42" s="1192" t="s">
        <v>32</v>
      </c>
      <c r="F42" s="1192"/>
      <c r="G42" s="1192"/>
      <c r="H42" s="1193"/>
      <c r="I42" s="346">
        <v>61</v>
      </c>
      <c r="J42" s="347">
        <v>51</v>
      </c>
      <c r="K42" s="347">
        <v>41</v>
      </c>
      <c r="L42" s="347">
        <v>31</v>
      </c>
      <c r="M42" s="348">
        <v>189</v>
      </c>
    </row>
    <row r="43" spans="2:13" ht="27.75" customHeight="1" x14ac:dyDescent="0.15">
      <c r="B43" s="1186"/>
      <c r="C43" s="1187"/>
      <c r="D43" s="106"/>
      <c r="E43" s="1192" t="s">
        <v>33</v>
      </c>
      <c r="F43" s="1192"/>
      <c r="G43" s="1192"/>
      <c r="H43" s="1193"/>
      <c r="I43" s="346">
        <v>3752</v>
      </c>
      <c r="J43" s="347">
        <v>3534</v>
      </c>
      <c r="K43" s="347">
        <v>3311</v>
      </c>
      <c r="L43" s="347">
        <v>3075</v>
      </c>
      <c r="M43" s="348">
        <v>2880</v>
      </c>
    </row>
    <row r="44" spans="2:13" ht="27.75" customHeight="1" x14ac:dyDescent="0.15">
      <c r="B44" s="1186"/>
      <c r="C44" s="1187"/>
      <c r="D44" s="106"/>
      <c r="E44" s="1192" t="s">
        <v>34</v>
      </c>
      <c r="F44" s="1192"/>
      <c r="G44" s="1192"/>
      <c r="H44" s="1193"/>
      <c r="I44" s="346">
        <v>135</v>
      </c>
      <c r="J44" s="347">
        <v>145</v>
      </c>
      <c r="K44" s="347">
        <v>129</v>
      </c>
      <c r="L44" s="347">
        <v>149</v>
      </c>
      <c r="M44" s="348">
        <v>151</v>
      </c>
    </row>
    <row r="45" spans="2:13" ht="27.75" customHeight="1" x14ac:dyDescent="0.15">
      <c r="B45" s="1186"/>
      <c r="C45" s="1187"/>
      <c r="D45" s="106"/>
      <c r="E45" s="1192" t="s">
        <v>35</v>
      </c>
      <c r="F45" s="1192"/>
      <c r="G45" s="1192"/>
      <c r="H45" s="1193"/>
      <c r="I45" s="346">
        <v>494</v>
      </c>
      <c r="J45" s="347">
        <v>499</v>
      </c>
      <c r="K45" s="347">
        <v>448</v>
      </c>
      <c r="L45" s="347">
        <v>456</v>
      </c>
      <c r="M45" s="348">
        <v>475</v>
      </c>
    </row>
    <row r="46" spans="2:13" ht="27.75" customHeight="1" x14ac:dyDescent="0.15">
      <c r="B46" s="1186"/>
      <c r="C46" s="1187"/>
      <c r="D46" s="107"/>
      <c r="E46" s="1192" t="s">
        <v>36</v>
      </c>
      <c r="F46" s="1192"/>
      <c r="G46" s="1192"/>
      <c r="H46" s="1193"/>
      <c r="I46" s="346" t="s">
        <v>489</v>
      </c>
      <c r="J46" s="347" t="s">
        <v>489</v>
      </c>
      <c r="K46" s="347" t="s">
        <v>489</v>
      </c>
      <c r="L46" s="347" t="s">
        <v>489</v>
      </c>
      <c r="M46" s="348" t="s">
        <v>489</v>
      </c>
    </row>
    <row r="47" spans="2:13" ht="27.75" customHeight="1" x14ac:dyDescent="0.15">
      <c r="B47" s="1186"/>
      <c r="C47" s="1187"/>
      <c r="D47" s="108"/>
      <c r="E47" s="1194" t="s">
        <v>37</v>
      </c>
      <c r="F47" s="1195"/>
      <c r="G47" s="1195"/>
      <c r="H47" s="1196"/>
      <c r="I47" s="346" t="s">
        <v>489</v>
      </c>
      <c r="J47" s="347" t="s">
        <v>489</v>
      </c>
      <c r="K47" s="347" t="s">
        <v>489</v>
      </c>
      <c r="L47" s="347" t="s">
        <v>489</v>
      </c>
      <c r="M47" s="348" t="s">
        <v>489</v>
      </c>
    </row>
    <row r="48" spans="2:13" ht="27.75" customHeight="1" x14ac:dyDescent="0.15">
      <c r="B48" s="1186"/>
      <c r="C48" s="1187"/>
      <c r="D48" s="106"/>
      <c r="E48" s="1192" t="s">
        <v>38</v>
      </c>
      <c r="F48" s="1192"/>
      <c r="G48" s="1192"/>
      <c r="H48" s="1193"/>
      <c r="I48" s="346" t="s">
        <v>489</v>
      </c>
      <c r="J48" s="347" t="s">
        <v>489</v>
      </c>
      <c r="K48" s="347" t="s">
        <v>489</v>
      </c>
      <c r="L48" s="347" t="s">
        <v>489</v>
      </c>
      <c r="M48" s="348" t="s">
        <v>489</v>
      </c>
    </row>
    <row r="49" spans="2:13" ht="27.75" customHeight="1" x14ac:dyDescent="0.15">
      <c r="B49" s="1188"/>
      <c r="C49" s="1189"/>
      <c r="D49" s="106"/>
      <c r="E49" s="1192" t="s">
        <v>39</v>
      </c>
      <c r="F49" s="1192"/>
      <c r="G49" s="1192"/>
      <c r="H49" s="1193"/>
      <c r="I49" s="346" t="s">
        <v>489</v>
      </c>
      <c r="J49" s="347" t="s">
        <v>489</v>
      </c>
      <c r="K49" s="347" t="s">
        <v>489</v>
      </c>
      <c r="L49" s="347" t="s">
        <v>489</v>
      </c>
      <c r="M49" s="348" t="s">
        <v>489</v>
      </c>
    </row>
    <row r="50" spans="2:13" ht="27.75" customHeight="1" x14ac:dyDescent="0.15">
      <c r="B50" s="1197" t="s">
        <v>40</v>
      </c>
      <c r="C50" s="1198"/>
      <c r="D50" s="109"/>
      <c r="E50" s="1192" t="s">
        <v>41</v>
      </c>
      <c r="F50" s="1192"/>
      <c r="G50" s="1192"/>
      <c r="H50" s="1193"/>
      <c r="I50" s="346">
        <v>2310</v>
      </c>
      <c r="J50" s="347">
        <v>2985</v>
      </c>
      <c r="K50" s="347">
        <v>3366</v>
      </c>
      <c r="L50" s="347">
        <v>3670</v>
      </c>
      <c r="M50" s="348">
        <v>3711</v>
      </c>
    </row>
    <row r="51" spans="2:13" ht="27.75" customHeight="1" x14ac:dyDescent="0.15">
      <c r="B51" s="1186"/>
      <c r="C51" s="1187"/>
      <c r="D51" s="106"/>
      <c r="E51" s="1192" t="s">
        <v>42</v>
      </c>
      <c r="F51" s="1192"/>
      <c r="G51" s="1192"/>
      <c r="H51" s="1193"/>
      <c r="I51" s="346" t="s">
        <v>489</v>
      </c>
      <c r="J51" s="347" t="s">
        <v>489</v>
      </c>
      <c r="K51" s="347" t="s">
        <v>489</v>
      </c>
      <c r="L51" s="347" t="s">
        <v>489</v>
      </c>
      <c r="M51" s="348" t="s">
        <v>489</v>
      </c>
    </row>
    <row r="52" spans="2:13" ht="27.75" customHeight="1" x14ac:dyDescent="0.15">
      <c r="B52" s="1188"/>
      <c r="C52" s="1189"/>
      <c r="D52" s="106"/>
      <c r="E52" s="1192" t="s">
        <v>43</v>
      </c>
      <c r="F52" s="1192"/>
      <c r="G52" s="1192"/>
      <c r="H52" s="1193"/>
      <c r="I52" s="346">
        <v>6492</v>
      </c>
      <c r="J52" s="347">
        <v>6444</v>
      </c>
      <c r="K52" s="347">
        <v>6168</v>
      </c>
      <c r="L52" s="347">
        <v>5743</v>
      </c>
      <c r="M52" s="348">
        <v>5308</v>
      </c>
    </row>
    <row r="53" spans="2:13" ht="27.75" customHeight="1" thickBot="1" x14ac:dyDescent="0.2">
      <c r="B53" s="1199" t="s">
        <v>19</v>
      </c>
      <c r="C53" s="1200"/>
      <c r="D53" s="110"/>
      <c r="E53" s="1201" t="s">
        <v>44</v>
      </c>
      <c r="F53" s="1201"/>
      <c r="G53" s="1201"/>
      <c r="H53" s="1202"/>
      <c r="I53" s="349">
        <v>1886</v>
      </c>
      <c r="J53" s="350">
        <v>883</v>
      </c>
      <c r="K53" s="350">
        <v>242</v>
      </c>
      <c r="L53" s="350">
        <v>-159</v>
      </c>
      <c r="M53" s="351">
        <v>-226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dgq6E82r3z1qnetcLtDHXG4kkZRSatWdrdPiebtJDcHQBeAP7xg/WOzm7MUpabqbLlYQGTCuvkr43of1GDcO8w==" saltValue="DKGMfC6YzqpBjmgITAlpZ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43" zoomScale="50" zoomScaleNormal="5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676</v>
      </c>
      <c r="G55" s="352">
        <v>833</v>
      </c>
      <c r="H55" s="353">
        <v>890</v>
      </c>
    </row>
    <row r="56" spans="2:8" ht="52.5" customHeight="1" x14ac:dyDescent="0.15">
      <c r="B56" s="122"/>
      <c r="C56" s="1213" t="s">
        <v>47</v>
      </c>
      <c r="D56" s="1213"/>
      <c r="E56" s="1214"/>
      <c r="F56" s="354">
        <v>789</v>
      </c>
      <c r="G56" s="354">
        <v>805</v>
      </c>
      <c r="H56" s="355">
        <v>825</v>
      </c>
    </row>
    <row r="57" spans="2:8" ht="53.25" customHeight="1" x14ac:dyDescent="0.15">
      <c r="B57" s="122"/>
      <c r="C57" s="1215" t="s">
        <v>48</v>
      </c>
      <c r="D57" s="1215"/>
      <c r="E57" s="1216"/>
      <c r="F57" s="356">
        <v>1420</v>
      </c>
      <c r="G57" s="356">
        <v>1484</v>
      </c>
      <c r="H57" s="357">
        <v>1414</v>
      </c>
    </row>
    <row r="58" spans="2:8" ht="45.75" customHeight="1" x14ac:dyDescent="0.15">
      <c r="B58" s="123"/>
      <c r="C58" s="1203" t="s">
        <v>563</v>
      </c>
      <c r="D58" s="1204"/>
      <c r="E58" s="1205"/>
      <c r="F58" s="358">
        <v>358</v>
      </c>
      <c r="G58" s="358">
        <v>412</v>
      </c>
      <c r="H58" s="359">
        <v>472</v>
      </c>
    </row>
    <row r="59" spans="2:8" ht="45.75" customHeight="1" x14ac:dyDescent="0.15">
      <c r="B59" s="123"/>
      <c r="C59" s="1203" t="s">
        <v>564</v>
      </c>
      <c r="D59" s="1204"/>
      <c r="E59" s="1205"/>
      <c r="F59" s="358">
        <v>318</v>
      </c>
      <c r="G59" s="358">
        <v>380</v>
      </c>
      <c r="H59" s="359">
        <v>302</v>
      </c>
    </row>
    <row r="60" spans="2:8" ht="45.75" customHeight="1" x14ac:dyDescent="0.15">
      <c r="B60" s="123"/>
      <c r="C60" s="1203" t="s">
        <v>565</v>
      </c>
      <c r="D60" s="1204"/>
      <c r="E60" s="1205"/>
      <c r="F60" s="358">
        <v>381</v>
      </c>
      <c r="G60" s="358">
        <v>321</v>
      </c>
      <c r="H60" s="359">
        <v>262</v>
      </c>
    </row>
    <row r="61" spans="2:8" ht="45.75" customHeight="1" x14ac:dyDescent="0.15">
      <c r="B61" s="123"/>
      <c r="C61" s="1203" t="s">
        <v>566</v>
      </c>
      <c r="D61" s="1204"/>
      <c r="E61" s="1205"/>
      <c r="F61" s="358">
        <v>209</v>
      </c>
      <c r="G61" s="358">
        <v>209</v>
      </c>
      <c r="H61" s="359">
        <v>209</v>
      </c>
    </row>
    <row r="62" spans="2:8" ht="45.75" customHeight="1" thickBot="1" x14ac:dyDescent="0.2">
      <c r="B62" s="124"/>
      <c r="C62" s="1206" t="s">
        <v>567</v>
      </c>
      <c r="D62" s="1207"/>
      <c r="E62" s="1208"/>
      <c r="F62" s="360">
        <v>44</v>
      </c>
      <c r="G62" s="360">
        <v>44</v>
      </c>
      <c r="H62" s="361">
        <v>44</v>
      </c>
    </row>
    <row r="63" spans="2:8" ht="52.5" customHeight="1" thickBot="1" x14ac:dyDescent="0.2">
      <c r="B63" s="125"/>
      <c r="C63" s="1209" t="s">
        <v>49</v>
      </c>
      <c r="D63" s="1209"/>
      <c r="E63" s="1210"/>
      <c r="F63" s="362">
        <v>2885</v>
      </c>
      <c r="G63" s="362">
        <v>3122</v>
      </c>
      <c r="H63" s="363">
        <v>3129</v>
      </c>
    </row>
    <row r="64" spans="2:8" x14ac:dyDescent="0.15"/>
  </sheetData>
  <sheetProtection algorithmName="SHA-512" hashValue="bSGIJQPYTCsP+Wc0JTNHcZ3gUFmq9sH7xJgOTH/6+naeJRTkjmYG4/kbjcoWo95ovBHt7WE45VGuGVQY4eN4nQ==" saltValue="/7Wlh2+asEOgCj/isCzk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36854</v>
      </c>
      <c r="E3" s="144"/>
      <c r="F3" s="145">
        <v>200194</v>
      </c>
      <c r="G3" s="146"/>
      <c r="H3" s="147"/>
    </row>
    <row r="4" spans="1:8" x14ac:dyDescent="0.15">
      <c r="A4" s="148"/>
      <c r="B4" s="149"/>
      <c r="C4" s="150"/>
      <c r="D4" s="151">
        <v>21780</v>
      </c>
      <c r="E4" s="152"/>
      <c r="F4" s="153">
        <v>106422</v>
      </c>
      <c r="G4" s="154"/>
      <c r="H4" s="155"/>
    </row>
    <row r="5" spans="1:8" x14ac:dyDescent="0.15">
      <c r="A5" s="136" t="s">
        <v>521</v>
      </c>
      <c r="B5" s="141"/>
      <c r="C5" s="142"/>
      <c r="D5" s="143">
        <v>68542</v>
      </c>
      <c r="E5" s="144"/>
      <c r="F5" s="145">
        <v>196914</v>
      </c>
      <c r="G5" s="146"/>
      <c r="H5" s="147"/>
    </row>
    <row r="6" spans="1:8" x14ac:dyDescent="0.15">
      <c r="A6" s="148"/>
      <c r="B6" s="149"/>
      <c r="C6" s="150"/>
      <c r="D6" s="151">
        <v>52647</v>
      </c>
      <c r="E6" s="152"/>
      <c r="F6" s="153">
        <v>98966</v>
      </c>
      <c r="G6" s="154"/>
      <c r="H6" s="155"/>
    </row>
    <row r="7" spans="1:8" x14ac:dyDescent="0.15">
      <c r="A7" s="136" t="s">
        <v>522</v>
      </c>
      <c r="B7" s="141"/>
      <c r="C7" s="142"/>
      <c r="D7" s="143">
        <v>63589</v>
      </c>
      <c r="E7" s="144"/>
      <c r="F7" s="145">
        <v>204757</v>
      </c>
      <c r="G7" s="146"/>
      <c r="H7" s="147"/>
    </row>
    <row r="8" spans="1:8" x14ac:dyDescent="0.15">
      <c r="A8" s="148"/>
      <c r="B8" s="149"/>
      <c r="C8" s="150"/>
      <c r="D8" s="151">
        <v>49993</v>
      </c>
      <c r="E8" s="152"/>
      <c r="F8" s="153">
        <v>106071</v>
      </c>
      <c r="G8" s="154"/>
      <c r="H8" s="155"/>
    </row>
    <row r="9" spans="1:8" x14ac:dyDescent="0.15">
      <c r="A9" s="136" t="s">
        <v>523</v>
      </c>
      <c r="B9" s="141"/>
      <c r="C9" s="142"/>
      <c r="D9" s="143">
        <v>57870</v>
      </c>
      <c r="E9" s="144"/>
      <c r="F9" s="145">
        <v>194971</v>
      </c>
      <c r="G9" s="146"/>
      <c r="H9" s="147"/>
    </row>
    <row r="10" spans="1:8" x14ac:dyDescent="0.15">
      <c r="A10" s="148"/>
      <c r="B10" s="149"/>
      <c r="C10" s="150"/>
      <c r="D10" s="151">
        <v>37257</v>
      </c>
      <c r="E10" s="152"/>
      <c r="F10" s="153">
        <v>105966</v>
      </c>
      <c r="G10" s="154"/>
      <c r="H10" s="155"/>
    </row>
    <row r="11" spans="1:8" x14ac:dyDescent="0.15">
      <c r="A11" s="136" t="s">
        <v>524</v>
      </c>
      <c r="B11" s="141"/>
      <c r="C11" s="142"/>
      <c r="D11" s="143">
        <v>44058</v>
      </c>
      <c r="E11" s="144"/>
      <c r="F11" s="145">
        <v>224172</v>
      </c>
      <c r="G11" s="146"/>
      <c r="H11" s="147"/>
    </row>
    <row r="12" spans="1:8" x14ac:dyDescent="0.15">
      <c r="A12" s="148"/>
      <c r="B12" s="149"/>
      <c r="C12" s="156"/>
      <c r="D12" s="151">
        <v>32116</v>
      </c>
      <c r="E12" s="152"/>
      <c r="F12" s="153">
        <v>117611</v>
      </c>
      <c r="G12" s="154"/>
      <c r="H12" s="155"/>
    </row>
    <row r="13" spans="1:8" x14ac:dyDescent="0.15">
      <c r="A13" s="136"/>
      <c r="B13" s="141"/>
      <c r="C13" s="157"/>
      <c r="D13" s="158">
        <v>54183</v>
      </c>
      <c r="E13" s="159"/>
      <c r="F13" s="160">
        <v>204202</v>
      </c>
      <c r="G13" s="161"/>
      <c r="H13" s="147"/>
    </row>
    <row r="14" spans="1:8" x14ac:dyDescent="0.15">
      <c r="A14" s="148"/>
      <c r="B14" s="149"/>
      <c r="C14" s="150"/>
      <c r="D14" s="151">
        <v>38759</v>
      </c>
      <c r="E14" s="152"/>
      <c r="F14" s="153">
        <v>107007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6.49</v>
      </c>
      <c r="C19" s="162">
        <f>ROUND(VALUE(SUBSTITUTE(実質収支比率等に係る経年分析!G$48,"▲","-")),2)</f>
        <v>6.03</v>
      </c>
      <c r="D19" s="162">
        <f>ROUND(VALUE(SUBSTITUTE(実質収支比率等に係る経年分析!H$48,"▲","-")),2)</f>
        <v>7.39</v>
      </c>
      <c r="E19" s="162">
        <f>ROUND(VALUE(SUBSTITUTE(実質収支比率等に係る経年分析!I$48,"▲","-")),2)</f>
        <v>6.2</v>
      </c>
      <c r="F19" s="162">
        <f>ROUND(VALUE(SUBSTITUTE(実質収支比率等に係る経年分析!J$48,"▲","-")),2)</f>
        <v>7.08</v>
      </c>
    </row>
    <row r="20" spans="1:11" x14ac:dyDescent="0.15">
      <c r="A20" s="162" t="s">
        <v>53</v>
      </c>
      <c r="B20" s="162">
        <f>ROUND(VALUE(SUBSTITUTE(実質収支比率等に係る経年分析!F$47,"▲","-")),2)</f>
        <v>10.199999999999999</v>
      </c>
      <c r="C20" s="162">
        <f>ROUND(VALUE(SUBSTITUTE(実質収支比率等に係る経年分析!G$47,"▲","-")),2)</f>
        <v>12.56</v>
      </c>
      <c r="D20" s="162">
        <f>ROUND(VALUE(SUBSTITUTE(実質収支比率等に係る経年分析!H$47,"▲","-")),2)</f>
        <v>16.100000000000001</v>
      </c>
      <c r="E20" s="162">
        <f>ROUND(VALUE(SUBSTITUTE(実質収支比率等に係る経年分析!I$47,"▲","-")),2)</f>
        <v>19.87</v>
      </c>
      <c r="F20" s="162">
        <f>ROUND(VALUE(SUBSTITUTE(実質収支比率等に係る経年分析!J$47,"▲","-")),2)</f>
        <v>21.04</v>
      </c>
    </row>
    <row r="21" spans="1:11" x14ac:dyDescent="0.15">
      <c r="A21" s="162" t="s">
        <v>54</v>
      </c>
      <c r="B21" s="162">
        <f>IF(ISNUMBER(VALUE(SUBSTITUTE(実質収支比率等に係る経年分析!F$49,"▲","-"))),ROUND(VALUE(SUBSTITUTE(実質収支比率等に係る経年分析!F$49,"▲","-")),2),NA())</f>
        <v>1.82</v>
      </c>
      <c r="C21" s="162">
        <f>IF(ISNUMBER(VALUE(SUBSTITUTE(実質収支比率等に係る経年分析!G$49,"▲","-"))),ROUND(VALUE(SUBSTITUTE(実質収支比率等に係る経年分析!G$49,"▲","-")),2),NA())</f>
        <v>-0.03</v>
      </c>
      <c r="D21" s="162">
        <f>IF(ISNUMBER(VALUE(SUBSTITUTE(実質収支比率等に係る経年分析!H$49,"▲","-"))),ROUND(VALUE(SUBSTITUTE(実質収支比率等に係る経年分析!H$49,"▲","-")),2),NA())</f>
        <v>1.1599999999999999</v>
      </c>
      <c r="E21" s="162">
        <f>IF(ISNUMBER(VALUE(SUBSTITUTE(実質収支比率等に係る経年分析!I$49,"▲","-"))),ROUND(VALUE(SUBSTITUTE(実質収支比率等に係る経年分析!I$49,"▲","-")),2),NA())</f>
        <v>-1.21</v>
      </c>
      <c r="F21" s="162">
        <f>IF(ISNUMBER(VALUE(SUBSTITUTE(実質収支比率等に係る経年分析!J$49,"▲","-"))),ROUND(VALUE(SUBSTITUTE(実質収支比率等に係る経年分析!J$49,"▲","-")),2),NA())</f>
        <v>-0.77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0.12</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三戸町国民健康保険直診勘定三戸中央病院事業特別会計</v>
      </c>
      <c r="B29" s="163">
        <f>IF(ROUND(VALUE(SUBSTITUTE(連結実質赤字比率に係る赤字・黒字の構成分析!F$41,"▲", "-")), 2) &lt; 0, ABS(ROUND(VALUE(SUBSTITUTE(連結実質赤字比率に係る赤字・黒字の構成分析!F$41,"▲", "-")), 2)), NA())</f>
        <v>1.82</v>
      </c>
      <c r="C29" s="163" t="e">
        <f>IF(ROUND(VALUE(SUBSTITUTE(連結実質赤字比率に係る赤字・黒字の構成分析!F$41,"▲", "-")), 2) &gt;= 0, ABS(ROUND(VALUE(SUBSTITUTE(連結実質赤字比率に係る赤字・黒字の構成分析!F$41,"▲", "-")), 2)), NA())</f>
        <v>#N/A</v>
      </c>
      <c r="D29" s="163">
        <f>IF(ROUND(VALUE(SUBSTITUTE(連結実質赤字比率に係る赤字・黒字の構成分析!G$41,"▲", "-")), 2) &lt; 0, ABS(ROUND(VALUE(SUBSTITUTE(連結実質赤字比率に係る赤字・黒字の構成分析!G$41,"▲", "-")), 2)), NA())</f>
        <v>0.43</v>
      </c>
      <c r="E29" s="163" t="e">
        <f>IF(ROUND(VALUE(SUBSTITUTE(連結実質赤字比率に係る赤字・黒字の構成分析!G$41,"▲", "-")), 2) &gt;= 0, ABS(ROUND(VALUE(SUBSTITUTE(連結実質赤字比率に係る赤字・黒字の構成分析!G$41,"▲", "-")), 2)), NA())</f>
        <v>#N/A</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三戸町立学校給食共同調理場特別会計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三戸町後期高齢者医療特別会計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15">
      <c r="A32" s="163" t="str">
        <f>IF(連結実質赤字比率に係る赤字・黒字の構成分析!C$38="",NA(),連結実質赤字比率に係る赤字・黒字の構成分析!C$38)</f>
        <v>三戸町下水道事業会計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0.05</v>
      </c>
    </row>
    <row r="33" spans="1:16" x14ac:dyDescent="0.15">
      <c r="A33" s="163" t="str">
        <f>IF(連結実質赤字比率に係る赤字・黒字の構成分析!C$37="",NA(),連結実質赤字比率に係る赤字・黒字の構成分析!C$37)</f>
        <v>三戸町簡易水道事業会計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0.17</v>
      </c>
    </row>
    <row r="34" spans="1:16" x14ac:dyDescent="0.15">
      <c r="A34" s="163" t="str">
        <f>IF(連結実質赤字比率に係る赤字・黒字の構成分析!C$36="",NA(),連結実質赤字比率に係る赤字・黒字の構成分析!C$36)</f>
        <v>三戸町国民健康保険事業勘定特別会計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0.57999999999999996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0.74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0.44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0.72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0.22</v>
      </c>
    </row>
    <row r="35" spans="1:16" x14ac:dyDescent="0.15">
      <c r="A35" s="163" t="str">
        <f>IF(連結実質赤字比率に係る赤字・黒字の構成分析!C$35="",NA(),連結実質赤字比率に係る赤字・黒字の構成分析!C$35)</f>
        <v>三戸町介護保険特別会計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1.58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3.81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2.68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1.79</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6.48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6.02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7.38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6.19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7.07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747</v>
      </c>
      <c r="E42" s="164"/>
      <c r="F42" s="164"/>
      <c r="G42" s="164">
        <f>'実質公債費比率（分子）の構造'!L$52</f>
        <v>757</v>
      </c>
      <c r="H42" s="164"/>
      <c r="I42" s="164"/>
      <c r="J42" s="164">
        <f>'実質公債費比率（分子）の構造'!M$52</f>
        <v>720</v>
      </c>
      <c r="K42" s="164"/>
      <c r="L42" s="164"/>
      <c r="M42" s="164">
        <f>'実質公債費比率（分子）の構造'!N$52</f>
        <v>710</v>
      </c>
      <c r="N42" s="164"/>
      <c r="O42" s="164"/>
      <c r="P42" s="164">
        <f>'実質公債費比率（分子）の構造'!O$52</f>
        <v>694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10</v>
      </c>
      <c r="C44" s="164"/>
      <c r="D44" s="164"/>
      <c r="E44" s="164">
        <f>'実質公債費比率（分子）の構造'!L$50</f>
        <v>10</v>
      </c>
      <c r="F44" s="164"/>
      <c r="G44" s="164"/>
      <c r="H44" s="164">
        <f>'実質公債費比率（分子）の構造'!M$50</f>
        <v>10</v>
      </c>
      <c r="I44" s="164"/>
      <c r="J44" s="164"/>
      <c r="K44" s="164">
        <f>'実質公債費比率（分子）の構造'!N$50</f>
        <v>10</v>
      </c>
      <c r="L44" s="164"/>
      <c r="M44" s="164"/>
      <c r="N44" s="164">
        <f>'実質公債費比率（分子）の構造'!O$50</f>
        <v>24</v>
      </c>
      <c r="O44" s="164"/>
      <c r="P44" s="164"/>
    </row>
    <row r="45" spans="1:16" x14ac:dyDescent="0.15">
      <c r="A45" s="164" t="s">
        <v>63</v>
      </c>
      <c r="B45" s="164">
        <f>'実質公債費比率（分子）の構造'!K$49</f>
        <v>24</v>
      </c>
      <c r="C45" s="164"/>
      <c r="D45" s="164"/>
      <c r="E45" s="164">
        <f>'実質公債費比率（分子）の構造'!L$49</f>
        <v>15</v>
      </c>
      <c r="F45" s="164"/>
      <c r="G45" s="164"/>
      <c r="H45" s="164">
        <f>'実質公債費比率（分子）の構造'!M$49</f>
        <v>18</v>
      </c>
      <c r="I45" s="164"/>
      <c r="J45" s="164"/>
      <c r="K45" s="164">
        <f>'実質公債費比率（分子）の構造'!N$49</f>
        <v>18</v>
      </c>
      <c r="L45" s="164"/>
      <c r="M45" s="164"/>
      <c r="N45" s="164">
        <f>'実質公債費比率（分子）の構造'!O$49</f>
        <v>20</v>
      </c>
      <c r="O45" s="164"/>
      <c r="P45" s="164"/>
    </row>
    <row r="46" spans="1:16" x14ac:dyDescent="0.15">
      <c r="A46" s="164" t="s">
        <v>64</v>
      </c>
      <c r="B46" s="164">
        <f>'実質公債費比率（分子）の構造'!K$48</f>
        <v>294</v>
      </c>
      <c r="C46" s="164"/>
      <c r="D46" s="164"/>
      <c r="E46" s="164">
        <f>'実質公債費比率（分子）の構造'!L$48</f>
        <v>300</v>
      </c>
      <c r="F46" s="164"/>
      <c r="G46" s="164"/>
      <c r="H46" s="164">
        <f>'実質公債費比率（分子）の構造'!M$48</f>
        <v>298</v>
      </c>
      <c r="I46" s="164"/>
      <c r="J46" s="164"/>
      <c r="K46" s="164">
        <f>'実質公債費比率（分子）の構造'!N$48</f>
        <v>303</v>
      </c>
      <c r="L46" s="164"/>
      <c r="M46" s="164"/>
      <c r="N46" s="164">
        <f>'実質公債費比率（分子）の構造'!O$48</f>
        <v>305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781</v>
      </c>
      <c r="C49" s="164"/>
      <c r="D49" s="164"/>
      <c r="E49" s="164">
        <f>'実質公債費比率（分子）の構造'!L$45</f>
        <v>768</v>
      </c>
      <c r="F49" s="164"/>
      <c r="G49" s="164"/>
      <c r="H49" s="164">
        <f>'実質公債費比率（分子）の構造'!M$45</f>
        <v>737</v>
      </c>
      <c r="I49" s="164"/>
      <c r="J49" s="164"/>
      <c r="K49" s="164">
        <f>'実質公債費比率（分子）の構造'!N$45</f>
        <v>722</v>
      </c>
      <c r="L49" s="164"/>
      <c r="M49" s="164"/>
      <c r="N49" s="164">
        <f>'実質公債費比率（分子）の構造'!O$45</f>
        <v>668</v>
      </c>
      <c r="O49" s="164"/>
      <c r="P49" s="164"/>
    </row>
    <row r="50" spans="1:16" x14ac:dyDescent="0.15">
      <c r="A50" s="164" t="s">
        <v>67</v>
      </c>
      <c r="B50" s="164" t="e">
        <f>NA()</f>
        <v>#N/A</v>
      </c>
      <c r="C50" s="164">
        <f>IF(ISNUMBER('実質公債費比率（分子）の構造'!K$53),'実質公債費比率（分子）の構造'!K$53,NA())</f>
        <v>362</v>
      </c>
      <c r="D50" s="164" t="e">
        <f>NA()</f>
        <v>#N/A</v>
      </c>
      <c r="E50" s="164" t="e">
        <f>NA()</f>
        <v>#N/A</v>
      </c>
      <c r="F50" s="164">
        <f>IF(ISNUMBER('実質公債費比率（分子）の構造'!L$53),'実質公債費比率（分子）の構造'!L$53,NA())</f>
        <v>336</v>
      </c>
      <c r="G50" s="164" t="e">
        <f>NA()</f>
        <v>#N/A</v>
      </c>
      <c r="H50" s="164" t="e">
        <f>NA()</f>
        <v>#N/A</v>
      </c>
      <c r="I50" s="164">
        <f>IF(ISNUMBER('実質公債費比率（分子）の構造'!M$53),'実質公債費比率（分子）の構造'!M$53,NA())</f>
        <v>343</v>
      </c>
      <c r="J50" s="164" t="e">
        <f>NA()</f>
        <v>#N/A</v>
      </c>
      <c r="K50" s="164" t="e">
        <f>NA()</f>
        <v>#N/A</v>
      </c>
      <c r="L50" s="164">
        <f>IF(ISNUMBER('実質公債費比率（分子）の構造'!N$53),'実質公債費比率（分子）の構造'!N$53,NA())</f>
        <v>343</v>
      </c>
      <c r="M50" s="164" t="e">
        <f>NA()</f>
        <v>#N/A</v>
      </c>
      <c r="N50" s="164" t="e">
        <f>NA()</f>
        <v>#N/A</v>
      </c>
      <c r="O50" s="164">
        <f>IF(ISNUMBER('実質公債費比率（分子）の構造'!O$53),'実質公債費比率（分子）の構造'!O$53,NA())</f>
        <v>323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6492</v>
      </c>
      <c r="E56" s="163"/>
      <c r="F56" s="163"/>
      <c r="G56" s="163">
        <f>'将来負担比率（分子）の構造'!J$52</f>
        <v>6444</v>
      </c>
      <c r="H56" s="163"/>
      <c r="I56" s="163"/>
      <c r="J56" s="163">
        <f>'将来負担比率（分子）の構造'!K$52</f>
        <v>6168</v>
      </c>
      <c r="K56" s="163"/>
      <c r="L56" s="163"/>
      <c r="M56" s="163">
        <f>'将来負担比率（分子）の構造'!L$52</f>
        <v>5743</v>
      </c>
      <c r="N56" s="163"/>
      <c r="O56" s="163"/>
      <c r="P56" s="163">
        <f>'将来負担比率（分子）の構造'!M$52</f>
        <v>5308</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2310</v>
      </c>
      <c r="E58" s="163"/>
      <c r="F58" s="163"/>
      <c r="G58" s="163">
        <f>'将来負担比率（分子）の構造'!J$50</f>
        <v>2985</v>
      </c>
      <c r="H58" s="163"/>
      <c r="I58" s="163"/>
      <c r="J58" s="163">
        <f>'将来負担比率（分子）の構造'!K$50</f>
        <v>3366</v>
      </c>
      <c r="K58" s="163"/>
      <c r="L58" s="163"/>
      <c r="M58" s="163">
        <f>'将来負担比率（分子）の構造'!L$50</f>
        <v>3670</v>
      </c>
      <c r="N58" s="163"/>
      <c r="O58" s="163"/>
      <c r="P58" s="163">
        <f>'将来負担比率（分子）の構造'!M$50</f>
        <v>3711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494</v>
      </c>
      <c r="C62" s="163"/>
      <c r="D62" s="163"/>
      <c r="E62" s="163">
        <f>'将来負担比率（分子）の構造'!J$45</f>
        <v>499</v>
      </c>
      <c r="F62" s="163"/>
      <c r="G62" s="163"/>
      <c r="H62" s="163">
        <f>'将来負担比率（分子）の構造'!K$45</f>
        <v>448</v>
      </c>
      <c r="I62" s="163"/>
      <c r="J62" s="163"/>
      <c r="K62" s="163">
        <f>'将来負担比率（分子）の構造'!L$45</f>
        <v>456</v>
      </c>
      <c r="L62" s="163"/>
      <c r="M62" s="163"/>
      <c r="N62" s="163">
        <f>'将来負担比率（分子）の構造'!M$45</f>
        <v>475</v>
      </c>
      <c r="O62" s="163"/>
      <c r="P62" s="163"/>
    </row>
    <row r="63" spans="1:16" x14ac:dyDescent="0.15">
      <c r="A63" s="163" t="s">
        <v>34</v>
      </c>
      <c r="B63" s="163">
        <f>'将来負担比率（分子）の構造'!I$44</f>
        <v>135</v>
      </c>
      <c r="C63" s="163"/>
      <c r="D63" s="163"/>
      <c r="E63" s="163">
        <f>'将来負担比率（分子）の構造'!J$44</f>
        <v>145</v>
      </c>
      <c r="F63" s="163"/>
      <c r="G63" s="163"/>
      <c r="H63" s="163">
        <f>'将来負担比率（分子）の構造'!K$44</f>
        <v>129</v>
      </c>
      <c r="I63" s="163"/>
      <c r="J63" s="163"/>
      <c r="K63" s="163">
        <f>'将来負担比率（分子）の構造'!L$44</f>
        <v>149</v>
      </c>
      <c r="L63" s="163"/>
      <c r="M63" s="163"/>
      <c r="N63" s="163">
        <f>'将来負担比率（分子）の構造'!M$44</f>
        <v>151</v>
      </c>
      <c r="O63" s="163"/>
      <c r="P63" s="163"/>
    </row>
    <row r="64" spans="1:16" x14ac:dyDescent="0.15">
      <c r="A64" s="163" t="s">
        <v>33</v>
      </c>
      <c r="B64" s="163">
        <f>'将来負担比率（分子）の構造'!I$43</f>
        <v>3752</v>
      </c>
      <c r="C64" s="163"/>
      <c r="D64" s="163"/>
      <c r="E64" s="163">
        <f>'将来負担比率（分子）の構造'!J$43</f>
        <v>3534</v>
      </c>
      <c r="F64" s="163"/>
      <c r="G64" s="163"/>
      <c r="H64" s="163">
        <f>'将来負担比率（分子）の構造'!K$43</f>
        <v>3311</v>
      </c>
      <c r="I64" s="163"/>
      <c r="J64" s="163"/>
      <c r="K64" s="163">
        <f>'将来負担比率（分子）の構造'!L$43</f>
        <v>3075</v>
      </c>
      <c r="L64" s="163"/>
      <c r="M64" s="163"/>
      <c r="N64" s="163">
        <f>'将来負担比率（分子）の構造'!M$43</f>
        <v>2880</v>
      </c>
      <c r="O64" s="163"/>
      <c r="P64" s="163"/>
    </row>
    <row r="65" spans="1:16" x14ac:dyDescent="0.15">
      <c r="A65" s="163" t="s">
        <v>32</v>
      </c>
      <c r="B65" s="163">
        <f>'将来負担比率（分子）の構造'!I$42</f>
        <v>61</v>
      </c>
      <c r="C65" s="163"/>
      <c r="D65" s="163"/>
      <c r="E65" s="163">
        <f>'将来負担比率（分子）の構造'!J$42</f>
        <v>51</v>
      </c>
      <c r="F65" s="163"/>
      <c r="G65" s="163"/>
      <c r="H65" s="163">
        <f>'将来負担比率（分子）の構造'!K$42</f>
        <v>41</v>
      </c>
      <c r="I65" s="163"/>
      <c r="J65" s="163"/>
      <c r="K65" s="163">
        <f>'将来負担比率（分子）の構造'!L$42</f>
        <v>31</v>
      </c>
      <c r="L65" s="163"/>
      <c r="M65" s="163"/>
      <c r="N65" s="163">
        <f>'将来負担比率（分子）の構造'!M$42</f>
        <v>189</v>
      </c>
      <c r="O65" s="163"/>
      <c r="P65" s="163"/>
    </row>
    <row r="66" spans="1:16" x14ac:dyDescent="0.15">
      <c r="A66" s="163" t="s">
        <v>31</v>
      </c>
      <c r="B66" s="163">
        <f>'将来負担比率（分子）の構造'!I$41</f>
        <v>6245</v>
      </c>
      <c r="C66" s="163"/>
      <c r="D66" s="163"/>
      <c r="E66" s="163">
        <f>'将来負担比率（分子）の構造'!J$41</f>
        <v>6084</v>
      </c>
      <c r="F66" s="163"/>
      <c r="G66" s="163"/>
      <c r="H66" s="163">
        <f>'将来負担比率（分子）の構造'!K$41</f>
        <v>5847</v>
      </c>
      <c r="I66" s="163"/>
      <c r="J66" s="163"/>
      <c r="K66" s="163">
        <f>'将来負担比率（分子）の構造'!L$41</f>
        <v>5543</v>
      </c>
      <c r="L66" s="163"/>
      <c r="M66" s="163"/>
      <c r="N66" s="163">
        <f>'将来負担比率（分子）の構造'!M$41</f>
        <v>5099</v>
      </c>
      <c r="O66" s="163"/>
      <c r="P66" s="163"/>
    </row>
    <row r="67" spans="1:16" x14ac:dyDescent="0.15">
      <c r="A67" s="163" t="s">
        <v>71</v>
      </c>
      <c r="B67" s="163" t="e">
        <f>NA()</f>
        <v>#N/A</v>
      </c>
      <c r="C67" s="163">
        <f>IF(ISNUMBER('将来負担比率（分子）の構造'!I$53), IF('将来負担比率（分子）の構造'!I$53 &lt; 0, 0, '将来負担比率（分子）の構造'!I$53), NA())</f>
        <v>1886</v>
      </c>
      <c r="D67" s="163" t="e">
        <f>NA()</f>
        <v>#N/A</v>
      </c>
      <c r="E67" s="163" t="e">
        <f>NA()</f>
        <v>#N/A</v>
      </c>
      <c r="F67" s="163">
        <f>IF(ISNUMBER('将来負担比率（分子）の構造'!J$53), IF('将来負担比率（分子）の構造'!J$53 &lt; 0, 0, '将来負担比率（分子）の構造'!J$53), NA())</f>
        <v>883</v>
      </c>
      <c r="G67" s="163" t="e">
        <f>NA()</f>
        <v>#N/A</v>
      </c>
      <c r="H67" s="163" t="e">
        <f>NA()</f>
        <v>#N/A</v>
      </c>
      <c r="I67" s="163">
        <f>IF(ISNUMBER('将来負担比率（分子）の構造'!K$53), IF('将来負担比率（分子）の構造'!K$53 &lt; 0, 0, '将来負担比率（分子）の構造'!K$53), NA())</f>
        <v>242</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676</v>
      </c>
      <c r="C72" s="167">
        <f>基金残高に係る経年分析!G55</f>
        <v>833</v>
      </c>
      <c r="D72" s="167">
        <f>基金残高に係る経年分析!H55</f>
        <v>890</v>
      </c>
    </row>
    <row r="73" spans="1:16" x14ac:dyDescent="0.15">
      <c r="A73" s="166" t="s">
        <v>74</v>
      </c>
      <c r="B73" s="167">
        <f>基金残高に係る経年分析!F56</f>
        <v>789</v>
      </c>
      <c r="C73" s="167">
        <f>基金残高に係る経年分析!G56</f>
        <v>805</v>
      </c>
      <c r="D73" s="167">
        <f>基金残高に係る経年分析!H56</f>
        <v>825</v>
      </c>
    </row>
    <row r="74" spans="1:16" x14ac:dyDescent="0.15">
      <c r="A74" s="166" t="s">
        <v>75</v>
      </c>
      <c r="B74" s="167">
        <f>基金残高に係る経年分析!F57</f>
        <v>1420</v>
      </c>
      <c r="C74" s="167">
        <f>基金残高に係る経年分析!G57</f>
        <v>1484</v>
      </c>
      <c r="D74" s="167">
        <f>基金残高に係る経年分析!H57</f>
        <v>1414</v>
      </c>
    </row>
  </sheetData>
  <sheetProtection algorithmName="SHA-512" hashValue="Ukgei4j67GvBOMo4k7sE47CUTM9BiwwFeQdEW6sCq3RXnKT3Dv3QmTCyz04ho7RofOYO3cXkzsCGtBTgrMBXuw==" saltValue="ZYZPNqYaWOO7/z+spJJt8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34"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862140</v>
      </c>
      <c r="S5" s="613"/>
      <c r="T5" s="613"/>
      <c r="U5" s="613"/>
      <c r="V5" s="613"/>
      <c r="W5" s="613"/>
      <c r="X5" s="613"/>
      <c r="Y5" s="614"/>
      <c r="Z5" s="615">
        <v>12.1</v>
      </c>
      <c r="AA5" s="615"/>
      <c r="AB5" s="615"/>
      <c r="AC5" s="615"/>
      <c r="AD5" s="616">
        <v>862140</v>
      </c>
      <c r="AE5" s="616"/>
      <c r="AF5" s="616"/>
      <c r="AG5" s="616"/>
      <c r="AH5" s="616"/>
      <c r="AI5" s="616"/>
      <c r="AJ5" s="616"/>
      <c r="AK5" s="616"/>
      <c r="AL5" s="617">
        <v>20.3</v>
      </c>
      <c r="AM5" s="618"/>
      <c r="AN5" s="618"/>
      <c r="AO5" s="619"/>
      <c r="AP5" s="609" t="s">
        <v>217</v>
      </c>
      <c r="AQ5" s="610"/>
      <c r="AR5" s="610"/>
      <c r="AS5" s="610"/>
      <c r="AT5" s="610"/>
      <c r="AU5" s="610"/>
      <c r="AV5" s="610"/>
      <c r="AW5" s="610"/>
      <c r="AX5" s="610"/>
      <c r="AY5" s="610"/>
      <c r="AZ5" s="610"/>
      <c r="BA5" s="610"/>
      <c r="BB5" s="610"/>
      <c r="BC5" s="610"/>
      <c r="BD5" s="610"/>
      <c r="BE5" s="610"/>
      <c r="BF5" s="611"/>
      <c r="BG5" s="623">
        <v>862140</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98337</v>
      </c>
      <c r="S6" s="624"/>
      <c r="T6" s="624"/>
      <c r="U6" s="624"/>
      <c r="V6" s="624"/>
      <c r="W6" s="624"/>
      <c r="X6" s="624"/>
      <c r="Y6" s="625"/>
      <c r="Z6" s="626">
        <v>1.4</v>
      </c>
      <c r="AA6" s="626"/>
      <c r="AB6" s="626"/>
      <c r="AC6" s="626"/>
      <c r="AD6" s="627">
        <v>98337</v>
      </c>
      <c r="AE6" s="627"/>
      <c r="AF6" s="627"/>
      <c r="AG6" s="627"/>
      <c r="AH6" s="627"/>
      <c r="AI6" s="627"/>
      <c r="AJ6" s="627"/>
      <c r="AK6" s="627"/>
      <c r="AL6" s="628">
        <v>2.2999999999999998</v>
      </c>
      <c r="AM6" s="629"/>
      <c r="AN6" s="629"/>
      <c r="AO6" s="630"/>
      <c r="AP6" s="620" t="s">
        <v>222</v>
      </c>
      <c r="AQ6" s="621"/>
      <c r="AR6" s="621"/>
      <c r="AS6" s="621"/>
      <c r="AT6" s="621"/>
      <c r="AU6" s="621"/>
      <c r="AV6" s="621"/>
      <c r="AW6" s="621"/>
      <c r="AX6" s="621"/>
      <c r="AY6" s="621"/>
      <c r="AZ6" s="621"/>
      <c r="BA6" s="621"/>
      <c r="BB6" s="621"/>
      <c r="BC6" s="621"/>
      <c r="BD6" s="621"/>
      <c r="BE6" s="621"/>
      <c r="BF6" s="622"/>
      <c r="BG6" s="623">
        <v>862140</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93961</v>
      </c>
      <c r="CS6" s="624"/>
      <c r="CT6" s="624"/>
      <c r="CU6" s="624"/>
      <c r="CV6" s="624"/>
      <c r="CW6" s="624"/>
      <c r="CX6" s="624"/>
      <c r="CY6" s="625"/>
      <c r="CZ6" s="617">
        <v>1.4</v>
      </c>
      <c r="DA6" s="618"/>
      <c r="DB6" s="618"/>
      <c r="DC6" s="634"/>
      <c r="DD6" s="632" t="s">
        <v>122</v>
      </c>
      <c r="DE6" s="624"/>
      <c r="DF6" s="624"/>
      <c r="DG6" s="624"/>
      <c r="DH6" s="624"/>
      <c r="DI6" s="624"/>
      <c r="DJ6" s="624"/>
      <c r="DK6" s="624"/>
      <c r="DL6" s="624"/>
      <c r="DM6" s="624"/>
      <c r="DN6" s="624"/>
      <c r="DO6" s="624"/>
      <c r="DP6" s="625"/>
      <c r="DQ6" s="632">
        <v>93961</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351</v>
      </c>
      <c r="S7" s="624"/>
      <c r="T7" s="624"/>
      <c r="U7" s="624"/>
      <c r="V7" s="624"/>
      <c r="W7" s="624"/>
      <c r="X7" s="624"/>
      <c r="Y7" s="625"/>
      <c r="Z7" s="626">
        <v>0</v>
      </c>
      <c r="AA7" s="626"/>
      <c r="AB7" s="626"/>
      <c r="AC7" s="626"/>
      <c r="AD7" s="627">
        <v>351</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304778</v>
      </c>
      <c r="BH7" s="624"/>
      <c r="BI7" s="624"/>
      <c r="BJ7" s="624"/>
      <c r="BK7" s="624"/>
      <c r="BL7" s="624"/>
      <c r="BM7" s="624"/>
      <c r="BN7" s="625"/>
      <c r="BO7" s="626">
        <v>35.4</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1118354</v>
      </c>
      <c r="CS7" s="624"/>
      <c r="CT7" s="624"/>
      <c r="CU7" s="624"/>
      <c r="CV7" s="624"/>
      <c r="CW7" s="624"/>
      <c r="CX7" s="624"/>
      <c r="CY7" s="625"/>
      <c r="CZ7" s="626">
        <v>16.5</v>
      </c>
      <c r="DA7" s="626"/>
      <c r="DB7" s="626"/>
      <c r="DC7" s="626"/>
      <c r="DD7" s="632">
        <v>65582</v>
      </c>
      <c r="DE7" s="624"/>
      <c r="DF7" s="624"/>
      <c r="DG7" s="624"/>
      <c r="DH7" s="624"/>
      <c r="DI7" s="624"/>
      <c r="DJ7" s="624"/>
      <c r="DK7" s="624"/>
      <c r="DL7" s="624"/>
      <c r="DM7" s="624"/>
      <c r="DN7" s="624"/>
      <c r="DO7" s="624"/>
      <c r="DP7" s="625"/>
      <c r="DQ7" s="632">
        <v>618220</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3115</v>
      </c>
      <c r="S8" s="624"/>
      <c r="T8" s="624"/>
      <c r="U8" s="624"/>
      <c r="V8" s="624"/>
      <c r="W8" s="624"/>
      <c r="X8" s="624"/>
      <c r="Y8" s="625"/>
      <c r="Z8" s="626">
        <v>0</v>
      </c>
      <c r="AA8" s="626"/>
      <c r="AB8" s="626"/>
      <c r="AC8" s="626"/>
      <c r="AD8" s="627">
        <v>3115</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12470</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1756612</v>
      </c>
      <c r="CS8" s="624"/>
      <c r="CT8" s="624"/>
      <c r="CU8" s="624"/>
      <c r="CV8" s="624"/>
      <c r="CW8" s="624"/>
      <c r="CX8" s="624"/>
      <c r="CY8" s="625"/>
      <c r="CZ8" s="626">
        <v>25.9</v>
      </c>
      <c r="DA8" s="626"/>
      <c r="DB8" s="626"/>
      <c r="DC8" s="626"/>
      <c r="DD8" s="632">
        <v>7848</v>
      </c>
      <c r="DE8" s="624"/>
      <c r="DF8" s="624"/>
      <c r="DG8" s="624"/>
      <c r="DH8" s="624"/>
      <c r="DI8" s="624"/>
      <c r="DJ8" s="624"/>
      <c r="DK8" s="624"/>
      <c r="DL8" s="624"/>
      <c r="DM8" s="624"/>
      <c r="DN8" s="624"/>
      <c r="DO8" s="624"/>
      <c r="DP8" s="625"/>
      <c r="DQ8" s="632">
        <v>983505</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3803</v>
      </c>
      <c r="S9" s="624"/>
      <c r="T9" s="624"/>
      <c r="U9" s="624"/>
      <c r="V9" s="624"/>
      <c r="W9" s="624"/>
      <c r="X9" s="624"/>
      <c r="Y9" s="625"/>
      <c r="Z9" s="626">
        <v>0.1</v>
      </c>
      <c r="AA9" s="626"/>
      <c r="AB9" s="626"/>
      <c r="AC9" s="626"/>
      <c r="AD9" s="627">
        <v>3803</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251559</v>
      </c>
      <c r="BH9" s="624"/>
      <c r="BI9" s="624"/>
      <c r="BJ9" s="624"/>
      <c r="BK9" s="624"/>
      <c r="BL9" s="624"/>
      <c r="BM9" s="624"/>
      <c r="BN9" s="625"/>
      <c r="BO9" s="626">
        <v>29.2</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1257790</v>
      </c>
      <c r="CS9" s="624"/>
      <c r="CT9" s="624"/>
      <c r="CU9" s="624"/>
      <c r="CV9" s="624"/>
      <c r="CW9" s="624"/>
      <c r="CX9" s="624"/>
      <c r="CY9" s="625"/>
      <c r="CZ9" s="626">
        <v>18.5</v>
      </c>
      <c r="DA9" s="626"/>
      <c r="DB9" s="626"/>
      <c r="DC9" s="626"/>
      <c r="DD9" s="632">
        <v>4746</v>
      </c>
      <c r="DE9" s="624"/>
      <c r="DF9" s="624"/>
      <c r="DG9" s="624"/>
      <c r="DH9" s="624"/>
      <c r="DI9" s="624"/>
      <c r="DJ9" s="624"/>
      <c r="DK9" s="624"/>
      <c r="DL9" s="624"/>
      <c r="DM9" s="624"/>
      <c r="DN9" s="624"/>
      <c r="DO9" s="624"/>
      <c r="DP9" s="625"/>
      <c r="DQ9" s="632">
        <v>1092704</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28191</v>
      </c>
      <c r="BH10" s="624"/>
      <c r="BI10" s="624"/>
      <c r="BJ10" s="624"/>
      <c r="BK10" s="624"/>
      <c r="BL10" s="624"/>
      <c r="BM10" s="624"/>
      <c r="BN10" s="625"/>
      <c r="BO10" s="626">
        <v>3.3</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2168</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1936</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240210</v>
      </c>
      <c r="S11" s="624"/>
      <c r="T11" s="624"/>
      <c r="U11" s="624"/>
      <c r="V11" s="624"/>
      <c r="W11" s="624"/>
      <c r="X11" s="624"/>
      <c r="Y11" s="625"/>
      <c r="Z11" s="628">
        <v>3.4</v>
      </c>
      <c r="AA11" s="629"/>
      <c r="AB11" s="629"/>
      <c r="AC11" s="635"/>
      <c r="AD11" s="632">
        <v>240210</v>
      </c>
      <c r="AE11" s="624"/>
      <c r="AF11" s="624"/>
      <c r="AG11" s="624"/>
      <c r="AH11" s="624"/>
      <c r="AI11" s="624"/>
      <c r="AJ11" s="624"/>
      <c r="AK11" s="625"/>
      <c r="AL11" s="628">
        <v>5.6</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12558</v>
      </c>
      <c r="BH11" s="624"/>
      <c r="BI11" s="624"/>
      <c r="BJ11" s="624"/>
      <c r="BK11" s="624"/>
      <c r="BL11" s="624"/>
      <c r="BM11" s="624"/>
      <c r="BN11" s="625"/>
      <c r="BO11" s="626">
        <v>1.5</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306840</v>
      </c>
      <c r="CS11" s="624"/>
      <c r="CT11" s="624"/>
      <c r="CU11" s="624"/>
      <c r="CV11" s="624"/>
      <c r="CW11" s="624"/>
      <c r="CX11" s="624"/>
      <c r="CY11" s="625"/>
      <c r="CZ11" s="626">
        <v>4.5</v>
      </c>
      <c r="DA11" s="626"/>
      <c r="DB11" s="626"/>
      <c r="DC11" s="626"/>
      <c r="DD11" s="632">
        <v>51815</v>
      </c>
      <c r="DE11" s="624"/>
      <c r="DF11" s="624"/>
      <c r="DG11" s="624"/>
      <c r="DH11" s="624"/>
      <c r="DI11" s="624"/>
      <c r="DJ11" s="624"/>
      <c r="DK11" s="624"/>
      <c r="DL11" s="624"/>
      <c r="DM11" s="624"/>
      <c r="DN11" s="624"/>
      <c r="DO11" s="624"/>
      <c r="DP11" s="625"/>
      <c r="DQ11" s="632">
        <v>161701</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426070</v>
      </c>
      <c r="BH12" s="624"/>
      <c r="BI12" s="624"/>
      <c r="BJ12" s="624"/>
      <c r="BK12" s="624"/>
      <c r="BL12" s="624"/>
      <c r="BM12" s="624"/>
      <c r="BN12" s="625"/>
      <c r="BO12" s="626">
        <v>49.4</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82675</v>
      </c>
      <c r="CS12" s="624"/>
      <c r="CT12" s="624"/>
      <c r="CU12" s="624"/>
      <c r="CV12" s="624"/>
      <c r="CW12" s="624"/>
      <c r="CX12" s="624"/>
      <c r="CY12" s="625"/>
      <c r="CZ12" s="626">
        <v>1.2</v>
      </c>
      <c r="DA12" s="626"/>
      <c r="DB12" s="626"/>
      <c r="DC12" s="626"/>
      <c r="DD12" s="632">
        <v>5677</v>
      </c>
      <c r="DE12" s="624"/>
      <c r="DF12" s="624"/>
      <c r="DG12" s="624"/>
      <c r="DH12" s="624"/>
      <c r="DI12" s="624"/>
      <c r="DJ12" s="624"/>
      <c r="DK12" s="624"/>
      <c r="DL12" s="624"/>
      <c r="DM12" s="624"/>
      <c r="DN12" s="624"/>
      <c r="DO12" s="624"/>
      <c r="DP12" s="625"/>
      <c r="DQ12" s="632">
        <v>53423</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424006</v>
      </c>
      <c r="BH13" s="624"/>
      <c r="BI13" s="624"/>
      <c r="BJ13" s="624"/>
      <c r="BK13" s="624"/>
      <c r="BL13" s="624"/>
      <c r="BM13" s="624"/>
      <c r="BN13" s="625"/>
      <c r="BO13" s="626">
        <v>49.2</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546344</v>
      </c>
      <c r="CS13" s="624"/>
      <c r="CT13" s="624"/>
      <c r="CU13" s="624"/>
      <c r="CV13" s="624"/>
      <c r="CW13" s="624"/>
      <c r="CX13" s="624"/>
      <c r="CY13" s="625"/>
      <c r="CZ13" s="626">
        <v>8</v>
      </c>
      <c r="DA13" s="626"/>
      <c r="DB13" s="626"/>
      <c r="DC13" s="626"/>
      <c r="DD13" s="632">
        <v>211547</v>
      </c>
      <c r="DE13" s="624"/>
      <c r="DF13" s="624"/>
      <c r="DG13" s="624"/>
      <c r="DH13" s="624"/>
      <c r="DI13" s="624"/>
      <c r="DJ13" s="624"/>
      <c r="DK13" s="624"/>
      <c r="DL13" s="624"/>
      <c r="DM13" s="624"/>
      <c r="DN13" s="624"/>
      <c r="DO13" s="624"/>
      <c r="DP13" s="625"/>
      <c r="DQ13" s="632">
        <v>360914</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43208</v>
      </c>
      <c r="BH14" s="624"/>
      <c r="BI14" s="624"/>
      <c r="BJ14" s="624"/>
      <c r="BK14" s="624"/>
      <c r="BL14" s="624"/>
      <c r="BM14" s="624"/>
      <c r="BN14" s="625"/>
      <c r="BO14" s="626">
        <v>5</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251130</v>
      </c>
      <c r="CS14" s="624"/>
      <c r="CT14" s="624"/>
      <c r="CU14" s="624"/>
      <c r="CV14" s="624"/>
      <c r="CW14" s="624"/>
      <c r="CX14" s="624"/>
      <c r="CY14" s="625"/>
      <c r="CZ14" s="626">
        <v>3.7</v>
      </c>
      <c r="DA14" s="626"/>
      <c r="DB14" s="626"/>
      <c r="DC14" s="626"/>
      <c r="DD14" s="632">
        <v>5556</v>
      </c>
      <c r="DE14" s="624"/>
      <c r="DF14" s="624"/>
      <c r="DG14" s="624"/>
      <c r="DH14" s="624"/>
      <c r="DI14" s="624"/>
      <c r="DJ14" s="624"/>
      <c r="DK14" s="624"/>
      <c r="DL14" s="624"/>
      <c r="DM14" s="624"/>
      <c r="DN14" s="624"/>
      <c r="DO14" s="624"/>
      <c r="DP14" s="625"/>
      <c r="DQ14" s="632">
        <v>246807</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8300</v>
      </c>
      <c r="S15" s="624"/>
      <c r="T15" s="624"/>
      <c r="U15" s="624"/>
      <c r="V15" s="624"/>
      <c r="W15" s="624"/>
      <c r="X15" s="624"/>
      <c r="Y15" s="625"/>
      <c r="Z15" s="626">
        <v>0.1</v>
      </c>
      <c r="AA15" s="626"/>
      <c r="AB15" s="626"/>
      <c r="AC15" s="626"/>
      <c r="AD15" s="627">
        <v>8300</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88084</v>
      </c>
      <c r="BH15" s="624"/>
      <c r="BI15" s="624"/>
      <c r="BJ15" s="624"/>
      <c r="BK15" s="624"/>
      <c r="BL15" s="624"/>
      <c r="BM15" s="624"/>
      <c r="BN15" s="625"/>
      <c r="BO15" s="626">
        <v>10.199999999999999</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683766</v>
      </c>
      <c r="CS15" s="624"/>
      <c r="CT15" s="624"/>
      <c r="CU15" s="624"/>
      <c r="CV15" s="624"/>
      <c r="CW15" s="624"/>
      <c r="CX15" s="624"/>
      <c r="CY15" s="625"/>
      <c r="CZ15" s="626">
        <v>10.1</v>
      </c>
      <c r="DA15" s="626"/>
      <c r="DB15" s="626"/>
      <c r="DC15" s="626"/>
      <c r="DD15" s="632">
        <v>33486</v>
      </c>
      <c r="DE15" s="624"/>
      <c r="DF15" s="624"/>
      <c r="DG15" s="624"/>
      <c r="DH15" s="624"/>
      <c r="DI15" s="624"/>
      <c r="DJ15" s="624"/>
      <c r="DK15" s="624"/>
      <c r="DL15" s="624"/>
      <c r="DM15" s="624"/>
      <c r="DN15" s="624"/>
      <c r="DO15" s="624"/>
      <c r="DP15" s="625"/>
      <c r="DQ15" s="632">
        <v>512292</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14007</v>
      </c>
      <c r="S16" s="624"/>
      <c r="T16" s="624"/>
      <c r="U16" s="624"/>
      <c r="V16" s="624"/>
      <c r="W16" s="624"/>
      <c r="X16" s="624"/>
      <c r="Y16" s="625"/>
      <c r="Z16" s="626">
        <v>0.2</v>
      </c>
      <c r="AA16" s="626"/>
      <c r="AB16" s="626"/>
      <c r="AC16" s="626"/>
      <c r="AD16" s="627">
        <v>14007</v>
      </c>
      <c r="AE16" s="627"/>
      <c r="AF16" s="627"/>
      <c r="AG16" s="627"/>
      <c r="AH16" s="627"/>
      <c r="AI16" s="627"/>
      <c r="AJ16" s="627"/>
      <c r="AK16" s="627"/>
      <c r="AL16" s="628">
        <v>0.3</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24539</v>
      </c>
      <c r="CS16" s="624"/>
      <c r="CT16" s="624"/>
      <c r="CU16" s="624"/>
      <c r="CV16" s="624"/>
      <c r="CW16" s="624"/>
      <c r="CX16" s="624"/>
      <c r="CY16" s="625"/>
      <c r="CZ16" s="626">
        <v>0.4</v>
      </c>
      <c r="DA16" s="626"/>
      <c r="DB16" s="626"/>
      <c r="DC16" s="626"/>
      <c r="DD16" s="632" t="s">
        <v>122</v>
      </c>
      <c r="DE16" s="624"/>
      <c r="DF16" s="624"/>
      <c r="DG16" s="624"/>
      <c r="DH16" s="624"/>
      <c r="DI16" s="624"/>
      <c r="DJ16" s="624"/>
      <c r="DK16" s="624"/>
      <c r="DL16" s="624"/>
      <c r="DM16" s="624"/>
      <c r="DN16" s="624"/>
      <c r="DO16" s="624"/>
      <c r="DP16" s="625"/>
      <c r="DQ16" s="632">
        <v>16819</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34982</v>
      </c>
      <c r="S17" s="624"/>
      <c r="T17" s="624"/>
      <c r="U17" s="624"/>
      <c r="V17" s="624"/>
      <c r="W17" s="624"/>
      <c r="X17" s="624"/>
      <c r="Y17" s="625"/>
      <c r="Z17" s="626">
        <v>0.5</v>
      </c>
      <c r="AA17" s="626"/>
      <c r="AB17" s="626"/>
      <c r="AC17" s="626"/>
      <c r="AD17" s="627">
        <v>34982</v>
      </c>
      <c r="AE17" s="627"/>
      <c r="AF17" s="627"/>
      <c r="AG17" s="627"/>
      <c r="AH17" s="627"/>
      <c r="AI17" s="627"/>
      <c r="AJ17" s="627"/>
      <c r="AK17" s="627"/>
      <c r="AL17" s="628">
        <v>0.8</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668057</v>
      </c>
      <c r="CS17" s="624"/>
      <c r="CT17" s="624"/>
      <c r="CU17" s="624"/>
      <c r="CV17" s="624"/>
      <c r="CW17" s="624"/>
      <c r="CX17" s="624"/>
      <c r="CY17" s="625"/>
      <c r="CZ17" s="626">
        <v>9.8000000000000007</v>
      </c>
      <c r="DA17" s="626"/>
      <c r="DB17" s="626"/>
      <c r="DC17" s="626"/>
      <c r="DD17" s="632" t="s">
        <v>122</v>
      </c>
      <c r="DE17" s="624"/>
      <c r="DF17" s="624"/>
      <c r="DG17" s="624"/>
      <c r="DH17" s="624"/>
      <c r="DI17" s="624"/>
      <c r="DJ17" s="624"/>
      <c r="DK17" s="624"/>
      <c r="DL17" s="624"/>
      <c r="DM17" s="624"/>
      <c r="DN17" s="624"/>
      <c r="DO17" s="624"/>
      <c r="DP17" s="625"/>
      <c r="DQ17" s="632">
        <v>668057</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3827</v>
      </c>
      <c r="S18" s="624"/>
      <c r="T18" s="624"/>
      <c r="U18" s="624"/>
      <c r="V18" s="624"/>
      <c r="W18" s="624"/>
      <c r="X18" s="624"/>
      <c r="Y18" s="625"/>
      <c r="Z18" s="626">
        <v>0.1</v>
      </c>
      <c r="AA18" s="626"/>
      <c r="AB18" s="626"/>
      <c r="AC18" s="626"/>
      <c r="AD18" s="627">
        <v>3827</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31155</v>
      </c>
      <c r="S19" s="624"/>
      <c r="T19" s="624"/>
      <c r="U19" s="624"/>
      <c r="V19" s="624"/>
      <c r="W19" s="624"/>
      <c r="X19" s="624"/>
      <c r="Y19" s="625"/>
      <c r="Z19" s="626">
        <v>0.4</v>
      </c>
      <c r="AA19" s="626"/>
      <c r="AB19" s="626"/>
      <c r="AC19" s="626"/>
      <c r="AD19" s="627">
        <v>31155</v>
      </c>
      <c r="AE19" s="627"/>
      <c r="AF19" s="627"/>
      <c r="AG19" s="627"/>
      <c r="AH19" s="627"/>
      <c r="AI19" s="627"/>
      <c r="AJ19" s="627"/>
      <c r="AK19" s="627"/>
      <c r="AL19" s="628">
        <v>0.7</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6792236</v>
      </c>
      <c r="CS20" s="624"/>
      <c r="CT20" s="624"/>
      <c r="CU20" s="624"/>
      <c r="CV20" s="624"/>
      <c r="CW20" s="624"/>
      <c r="CX20" s="624"/>
      <c r="CY20" s="625"/>
      <c r="CZ20" s="626">
        <v>100</v>
      </c>
      <c r="DA20" s="626"/>
      <c r="DB20" s="626"/>
      <c r="DC20" s="626"/>
      <c r="DD20" s="632">
        <v>386257</v>
      </c>
      <c r="DE20" s="624"/>
      <c r="DF20" s="624"/>
      <c r="DG20" s="624"/>
      <c r="DH20" s="624"/>
      <c r="DI20" s="624"/>
      <c r="DJ20" s="624"/>
      <c r="DK20" s="624"/>
      <c r="DL20" s="624"/>
      <c r="DM20" s="624"/>
      <c r="DN20" s="624"/>
      <c r="DO20" s="624"/>
      <c r="DP20" s="625"/>
      <c r="DQ20" s="632">
        <v>4810339</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3435205</v>
      </c>
      <c r="S21" s="624"/>
      <c r="T21" s="624"/>
      <c r="U21" s="624"/>
      <c r="V21" s="624"/>
      <c r="W21" s="624"/>
      <c r="X21" s="624"/>
      <c r="Y21" s="625"/>
      <c r="Z21" s="626">
        <v>48.1</v>
      </c>
      <c r="AA21" s="626"/>
      <c r="AB21" s="626"/>
      <c r="AC21" s="626"/>
      <c r="AD21" s="627">
        <v>2975186</v>
      </c>
      <c r="AE21" s="627"/>
      <c r="AF21" s="627"/>
      <c r="AG21" s="627"/>
      <c r="AH21" s="627"/>
      <c r="AI21" s="627"/>
      <c r="AJ21" s="627"/>
      <c r="AK21" s="627"/>
      <c r="AL21" s="628">
        <v>69.900000000000006</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2975186</v>
      </c>
      <c r="S22" s="624"/>
      <c r="T22" s="624"/>
      <c r="U22" s="624"/>
      <c r="V22" s="624"/>
      <c r="W22" s="624"/>
      <c r="X22" s="624"/>
      <c r="Y22" s="625"/>
      <c r="Z22" s="626">
        <v>41.6</v>
      </c>
      <c r="AA22" s="626"/>
      <c r="AB22" s="626"/>
      <c r="AC22" s="626"/>
      <c r="AD22" s="627">
        <v>2975186</v>
      </c>
      <c r="AE22" s="627"/>
      <c r="AF22" s="627"/>
      <c r="AG22" s="627"/>
      <c r="AH22" s="627"/>
      <c r="AI22" s="627"/>
      <c r="AJ22" s="627"/>
      <c r="AK22" s="627"/>
      <c r="AL22" s="628">
        <v>69.900000000000006</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460014</v>
      </c>
      <c r="S23" s="624"/>
      <c r="T23" s="624"/>
      <c r="U23" s="624"/>
      <c r="V23" s="624"/>
      <c r="W23" s="624"/>
      <c r="X23" s="624"/>
      <c r="Y23" s="625"/>
      <c r="Z23" s="626">
        <v>6.4</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v>5</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2710247</v>
      </c>
      <c r="CS24" s="613"/>
      <c r="CT24" s="613"/>
      <c r="CU24" s="613"/>
      <c r="CV24" s="613"/>
      <c r="CW24" s="613"/>
      <c r="CX24" s="613"/>
      <c r="CY24" s="614"/>
      <c r="CZ24" s="617">
        <v>39.9</v>
      </c>
      <c r="DA24" s="618"/>
      <c r="DB24" s="618"/>
      <c r="DC24" s="634"/>
      <c r="DD24" s="657">
        <v>1936581</v>
      </c>
      <c r="DE24" s="613"/>
      <c r="DF24" s="613"/>
      <c r="DG24" s="613"/>
      <c r="DH24" s="613"/>
      <c r="DI24" s="613"/>
      <c r="DJ24" s="613"/>
      <c r="DK24" s="614"/>
      <c r="DL24" s="657">
        <v>1740417</v>
      </c>
      <c r="DM24" s="613"/>
      <c r="DN24" s="613"/>
      <c r="DO24" s="613"/>
      <c r="DP24" s="613"/>
      <c r="DQ24" s="613"/>
      <c r="DR24" s="613"/>
      <c r="DS24" s="613"/>
      <c r="DT24" s="613"/>
      <c r="DU24" s="613"/>
      <c r="DV24" s="614"/>
      <c r="DW24" s="617">
        <v>40.799999999999997</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4700450</v>
      </c>
      <c r="S25" s="624"/>
      <c r="T25" s="624"/>
      <c r="U25" s="624"/>
      <c r="V25" s="624"/>
      <c r="W25" s="624"/>
      <c r="X25" s="624"/>
      <c r="Y25" s="625"/>
      <c r="Z25" s="626">
        <v>65.7</v>
      </c>
      <c r="AA25" s="626"/>
      <c r="AB25" s="626"/>
      <c r="AC25" s="626"/>
      <c r="AD25" s="627">
        <v>4240431</v>
      </c>
      <c r="AE25" s="627"/>
      <c r="AF25" s="627"/>
      <c r="AG25" s="627"/>
      <c r="AH25" s="627"/>
      <c r="AI25" s="627"/>
      <c r="AJ25" s="627"/>
      <c r="AK25" s="627"/>
      <c r="AL25" s="628">
        <v>99.6</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1022403</v>
      </c>
      <c r="CS25" s="653"/>
      <c r="CT25" s="653"/>
      <c r="CU25" s="653"/>
      <c r="CV25" s="653"/>
      <c r="CW25" s="653"/>
      <c r="CX25" s="653"/>
      <c r="CY25" s="654"/>
      <c r="CZ25" s="628">
        <v>15.1</v>
      </c>
      <c r="DA25" s="655"/>
      <c r="DB25" s="655"/>
      <c r="DC25" s="658"/>
      <c r="DD25" s="632">
        <v>920446</v>
      </c>
      <c r="DE25" s="653"/>
      <c r="DF25" s="653"/>
      <c r="DG25" s="653"/>
      <c r="DH25" s="653"/>
      <c r="DI25" s="653"/>
      <c r="DJ25" s="653"/>
      <c r="DK25" s="654"/>
      <c r="DL25" s="632">
        <v>876846</v>
      </c>
      <c r="DM25" s="653"/>
      <c r="DN25" s="653"/>
      <c r="DO25" s="653"/>
      <c r="DP25" s="653"/>
      <c r="DQ25" s="653"/>
      <c r="DR25" s="653"/>
      <c r="DS25" s="653"/>
      <c r="DT25" s="653"/>
      <c r="DU25" s="653"/>
      <c r="DV25" s="654"/>
      <c r="DW25" s="628">
        <v>20.6</v>
      </c>
      <c r="DX25" s="655"/>
      <c r="DY25" s="655"/>
      <c r="DZ25" s="655"/>
      <c r="EA25" s="655"/>
      <c r="EB25" s="655"/>
      <c r="EC25" s="656"/>
    </row>
    <row r="26" spans="2:133" ht="11.25" customHeight="1" x14ac:dyDescent="0.15">
      <c r="B26" s="620" t="s">
        <v>284</v>
      </c>
      <c r="C26" s="621"/>
      <c r="D26" s="621"/>
      <c r="E26" s="621"/>
      <c r="F26" s="621"/>
      <c r="G26" s="621"/>
      <c r="H26" s="621"/>
      <c r="I26" s="621"/>
      <c r="J26" s="621"/>
      <c r="K26" s="621"/>
      <c r="L26" s="621"/>
      <c r="M26" s="621"/>
      <c r="N26" s="621"/>
      <c r="O26" s="621"/>
      <c r="P26" s="621"/>
      <c r="Q26" s="622"/>
      <c r="R26" s="623">
        <v>725</v>
      </c>
      <c r="S26" s="624"/>
      <c r="T26" s="624"/>
      <c r="U26" s="624"/>
      <c r="V26" s="624"/>
      <c r="W26" s="624"/>
      <c r="X26" s="624"/>
      <c r="Y26" s="625"/>
      <c r="Z26" s="626">
        <v>0</v>
      </c>
      <c r="AA26" s="626"/>
      <c r="AB26" s="626"/>
      <c r="AC26" s="626"/>
      <c r="AD26" s="627">
        <v>725</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650737</v>
      </c>
      <c r="CS26" s="624"/>
      <c r="CT26" s="624"/>
      <c r="CU26" s="624"/>
      <c r="CV26" s="624"/>
      <c r="CW26" s="624"/>
      <c r="CX26" s="624"/>
      <c r="CY26" s="625"/>
      <c r="CZ26" s="628">
        <v>9.6</v>
      </c>
      <c r="DA26" s="655"/>
      <c r="DB26" s="655"/>
      <c r="DC26" s="658"/>
      <c r="DD26" s="632">
        <v>580109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287</v>
      </c>
      <c r="C27" s="621"/>
      <c r="D27" s="621"/>
      <c r="E27" s="621"/>
      <c r="F27" s="621"/>
      <c r="G27" s="621"/>
      <c r="H27" s="621"/>
      <c r="I27" s="621"/>
      <c r="J27" s="621"/>
      <c r="K27" s="621"/>
      <c r="L27" s="621"/>
      <c r="M27" s="621"/>
      <c r="N27" s="621"/>
      <c r="O27" s="621"/>
      <c r="P27" s="621"/>
      <c r="Q27" s="622"/>
      <c r="R27" s="623">
        <v>18551</v>
      </c>
      <c r="S27" s="624"/>
      <c r="T27" s="624"/>
      <c r="U27" s="624"/>
      <c r="V27" s="624"/>
      <c r="W27" s="624"/>
      <c r="X27" s="624"/>
      <c r="Y27" s="625"/>
      <c r="Z27" s="626">
        <v>0.3</v>
      </c>
      <c r="AA27" s="626"/>
      <c r="AB27" s="626"/>
      <c r="AC27" s="626"/>
      <c r="AD27" s="627">
        <v>5142</v>
      </c>
      <c r="AE27" s="627"/>
      <c r="AF27" s="627"/>
      <c r="AG27" s="627"/>
      <c r="AH27" s="627"/>
      <c r="AI27" s="627"/>
      <c r="AJ27" s="627"/>
      <c r="AK27" s="627"/>
      <c r="AL27" s="628">
        <v>0.1</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862140</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1019787</v>
      </c>
      <c r="CS27" s="653"/>
      <c r="CT27" s="653"/>
      <c r="CU27" s="653"/>
      <c r="CV27" s="653"/>
      <c r="CW27" s="653"/>
      <c r="CX27" s="653"/>
      <c r="CY27" s="654"/>
      <c r="CZ27" s="628">
        <v>15</v>
      </c>
      <c r="DA27" s="655"/>
      <c r="DB27" s="655"/>
      <c r="DC27" s="658"/>
      <c r="DD27" s="632">
        <v>348078</v>
      </c>
      <c r="DE27" s="653"/>
      <c r="DF27" s="653"/>
      <c r="DG27" s="653"/>
      <c r="DH27" s="653"/>
      <c r="DI27" s="653"/>
      <c r="DJ27" s="653"/>
      <c r="DK27" s="654"/>
      <c r="DL27" s="632">
        <v>195514</v>
      </c>
      <c r="DM27" s="653"/>
      <c r="DN27" s="653"/>
      <c r="DO27" s="653"/>
      <c r="DP27" s="653"/>
      <c r="DQ27" s="653"/>
      <c r="DR27" s="653"/>
      <c r="DS27" s="653"/>
      <c r="DT27" s="653"/>
      <c r="DU27" s="653"/>
      <c r="DV27" s="654"/>
      <c r="DW27" s="628">
        <v>4.5999999999999996</v>
      </c>
      <c r="DX27" s="655"/>
      <c r="DY27" s="655"/>
      <c r="DZ27" s="655"/>
      <c r="EA27" s="655"/>
      <c r="EB27" s="655"/>
      <c r="EC27" s="656"/>
    </row>
    <row r="28" spans="2:133" ht="11.25" customHeight="1" x14ac:dyDescent="0.15">
      <c r="B28" s="620" t="s">
        <v>290</v>
      </c>
      <c r="C28" s="621"/>
      <c r="D28" s="621"/>
      <c r="E28" s="621"/>
      <c r="F28" s="621"/>
      <c r="G28" s="621"/>
      <c r="H28" s="621"/>
      <c r="I28" s="621"/>
      <c r="J28" s="621"/>
      <c r="K28" s="621"/>
      <c r="L28" s="621"/>
      <c r="M28" s="621"/>
      <c r="N28" s="621"/>
      <c r="O28" s="621"/>
      <c r="P28" s="621"/>
      <c r="Q28" s="622"/>
      <c r="R28" s="623">
        <v>20092</v>
      </c>
      <c r="S28" s="624"/>
      <c r="T28" s="624"/>
      <c r="U28" s="624"/>
      <c r="V28" s="624"/>
      <c r="W28" s="624"/>
      <c r="X28" s="624"/>
      <c r="Y28" s="625"/>
      <c r="Z28" s="626">
        <v>0.3</v>
      </c>
      <c r="AA28" s="626"/>
      <c r="AB28" s="626"/>
      <c r="AC28" s="626"/>
      <c r="AD28" s="627">
        <v>2197</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668057</v>
      </c>
      <c r="CS28" s="624"/>
      <c r="CT28" s="624"/>
      <c r="CU28" s="624"/>
      <c r="CV28" s="624"/>
      <c r="CW28" s="624"/>
      <c r="CX28" s="624"/>
      <c r="CY28" s="625"/>
      <c r="CZ28" s="628">
        <v>9.8000000000000007</v>
      </c>
      <c r="DA28" s="655"/>
      <c r="DB28" s="655"/>
      <c r="DC28" s="658"/>
      <c r="DD28" s="632">
        <v>668057</v>
      </c>
      <c r="DE28" s="624"/>
      <c r="DF28" s="624"/>
      <c r="DG28" s="624"/>
      <c r="DH28" s="624"/>
      <c r="DI28" s="624"/>
      <c r="DJ28" s="624"/>
      <c r="DK28" s="625"/>
      <c r="DL28" s="632">
        <v>668057</v>
      </c>
      <c r="DM28" s="624"/>
      <c r="DN28" s="624"/>
      <c r="DO28" s="624"/>
      <c r="DP28" s="624"/>
      <c r="DQ28" s="624"/>
      <c r="DR28" s="624"/>
      <c r="DS28" s="624"/>
      <c r="DT28" s="624"/>
      <c r="DU28" s="624"/>
      <c r="DV28" s="625"/>
      <c r="DW28" s="628">
        <v>15.7</v>
      </c>
      <c r="DX28" s="655"/>
      <c r="DY28" s="655"/>
      <c r="DZ28" s="655"/>
      <c r="EA28" s="655"/>
      <c r="EB28" s="655"/>
      <c r="EC28" s="656"/>
    </row>
    <row r="29" spans="2:133" ht="11.25" customHeight="1" x14ac:dyDescent="0.15">
      <c r="B29" s="620" t="s">
        <v>292</v>
      </c>
      <c r="C29" s="621"/>
      <c r="D29" s="621"/>
      <c r="E29" s="621"/>
      <c r="F29" s="621"/>
      <c r="G29" s="621"/>
      <c r="H29" s="621"/>
      <c r="I29" s="621"/>
      <c r="J29" s="621"/>
      <c r="K29" s="621"/>
      <c r="L29" s="621"/>
      <c r="M29" s="621"/>
      <c r="N29" s="621"/>
      <c r="O29" s="621"/>
      <c r="P29" s="621"/>
      <c r="Q29" s="622"/>
      <c r="R29" s="623">
        <v>5795</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668057</v>
      </c>
      <c r="CS29" s="653"/>
      <c r="CT29" s="653"/>
      <c r="CU29" s="653"/>
      <c r="CV29" s="653"/>
      <c r="CW29" s="653"/>
      <c r="CX29" s="653"/>
      <c r="CY29" s="654"/>
      <c r="CZ29" s="628">
        <v>9.8000000000000007</v>
      </c>
      <c r="DA29" s="655"/>
      <c r="DB29" s="655"/>
      <c r="DC29" s="658"/>
      <c r="DD29" s="632">
        <v>668057</v>
      </c>
      <c r="DE29" s="653"/>
      <c r="DF29" s="653"/>
      <c r="DG29" s="653"/>
      <c r="DH29" s="653"/>
      <c r="DI29" s="653"/>
      <c r="DJ29" s="653"/>
      <c r="DK29" s="654"/>
      <c r="DL29" s="632">
        <v>668057</v>
      </c>
      <c r="DM29" s="653"/>
      <c r="DN29" s="653"/>
      <c r="DO29" s="653"/>
      <c r="DP29" s="653"/>
      <c r="DQ29" s="653"/>
      <c r="DR29" s="653"/>
      <c r="DS29" s="653"/>
      <c r="DT29" s="653"/>
      <c r="DU29" s="653"/>
      <c r="DV29" s="654"/>
      <c r="DW29" s="628">
        <v>15.7</v>
      </c>
      <c r="DX29" s="655"/>
      <c r="DY29" s="655"/>
      <c r="DZ29" s="655"/>
      <c r="EA29" s="655"/>
      <c r="EB29" s="655"/>
      <c r="EC29" s="656"/>
    </row>
    <row r="30" spans="2:133" ht="11.25" customHeight="1" x14ac:dyDescent="0.15">
      <c r="B30" s="620" t="s">
        <v>294</v>
      </c>
      <c r="C30" s="621"/>
      <c r="D30" s="621"/>
      <c r="E30" s="621"/>
      <c r="F30" s="621"/>
      <c r="G30" s="621"/>
      <c r="H30" s="621"/>
      <c r="I30" s="621"/>
      <c r="J30" s="621"/>
      <c r="K30" s="621"/>
      <c r="L30" s="621"/>
      <c r="M30" s="621"/>
      <c r="N30" s="621"/>
      <c r="O30" s="621"/>
      <c r="P30" s="621"/>
      <c r="Q30" s="622"/>
      <c r="R30" s="623">
        <v>744757</v>
      </c>
      <c r="S30" s="624"/>
      <c r="T30" s="624"/>
      <c r="U30" s="624"/>
      <c r="V30" s="624"/>
      <c r="W30" s="624"/>
      <c r="X30" s="624"/>
      <c r="Y30" s="625"/>
      <c r="Z30" s="626">
        <v>10.4</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660807</v>
      </c>
      <c r="CS30" s="624"/>
      <c r="CT30" s="624"/>
      <c r="CU30" s="624"/>
      <c r="CV30" s="624"/>
      <c r="CW30" s="624"/>
      <c r="CX30" s="624"/>
      <c r="CY30" s="625"/>
      <c r="CZ30" s="628">
        <v>9.6999999999999993</v>
      </c>
      <c r="DA30" s="655"/>
      <c r="DB30" s="655"/>
      <c r="DC30" s="658"/>
      <c r="DD30" s="632">
        <v>660807</v>
      </c>
      <c r="DE30" s="624"/>
      <c r="DF30" s="624"/>
      <c r="DG30" s="624"/>
      <c r="DH30" s="624"/>
      <c r="DI30" s="624"/>
      <c r="DJ30" s="624"/>
      <c r="DK30" s="625"/>
      <c r="DL30" s="632">
        <v>660807</v>
      </c>
      <c r="DM30" s="624"/>
      <c r="DN30" s="624"/>
      <c r="DO30" s="624"/>
      <c r="DP30" s="624"/>
      <c r="DQ30" s="624"/>
      <c r="DR30" s="624"/>
      <c r="DS30" s="624"/>
      <c r="DT30" s="624"/>
      <c r="DU30" s="624"/>
      <c r="DV30" s="625"/>
      <c r="DW30" s="628">
        <v>15.5</v>
      </c>
      <c r="DX30" s="655"/>
      <c r="DY30" s="655"/>
      <c r="DZ30" s="655"/>
      <c r="EA30" s="655"/>
      <c r="EB30" s="655"/>
      <c r="EC30" s="656"/>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98.6</v>
      </c>
      <c r="BH31" s="667"/>
      <c r="BI31" s="667"/>
      <c r="BJ31" s="667"/>
      <c r="BK31" s="667"/>
      <c r="BL31" s="667"/>
      <c r="BM31" s="618">
        <v>96.5</v>
      </c>
      <c r="BN31" s="667"/>
      <c r="BO31" s="667"/>
      <c r="BP31" s="667"/>
      <c r="BQ31" s="668"/>
      <c r="BR31" s="670">
        <v>98.8</v>
      </c>
      <c r="BS31" s="667"/>
      <c r="BT31" s="667"/>
      <c r="BU31" s="667"/>
      <c r="BV31" s="667"/>
      <c r="BW31" s="667"/>
      <c r="BX31" s="618">
        <v>96.6</v>
      </c>
      <c r="BY31" s="667"/>
      <c r="BZ31" s="667"/>
      <c r="CA31" s="667"/>
      <c r="CB31" s="668"/>
      <c r="CD31" s="663"/>
      <c r="CE31" s="664"/>
      <c r="CF31" s="620" t="s">
        <v>301</v>
      </c>
      <c r="CG31" s="621"/>
      <c r="CH31" s="621"/>
      <c r="CI31" s="621"/>
      <c r="CJ31" s="621"/>
      <c r="CK31" s="621"/>
      <c r="CL31" s="621"/>
      <c r="CM31" s="621"/>
      <c r="CN31" s="621"/>
      <c r="CO31" s="621"/>
      <c r="CP31" s="621"/>
      <c r="CQ31" s="622"/>
      <c r="CR31" s="623">
        <v>7250</v>
      </c>
      <c r="CS31" s="653"/>
      <c r="CT31" s="653"/>
      <c r="CU31" s="653"/>
      <c r="CV31" s="653"/>
      <c r="CW31" s="653"/>
      <c r="CX31" s="653"/>
      <c r="CY31" s="654"/>
      <c r="CZ31" s="628">
        <v>0.1</v>
      </c>
      <c r="DA31" s="655"/>
      <c r="DB31" s="655"/>
      <c r="DC31" s="658"/>
      <c r="DD31" s="632">
        <v>7250</v>
      </c>
      <c r="DE31" s="653"/>
      <c r="DF31" s="653"/>
      <c r="DG31" s="653"/>
      <c r="DH31" s="653"/>
      <c r="DI31" s="653"/>
      <c r="DJ31" s="653"/>
      <c r="DK31" s="654"/>
      <c r="DL31" s="632">
        <v>7250</v>
      </c>
      <c r="DM31" s="653"/>
      <c r="DN31" s="653"/>
      <c r="DO31" s="653"/>
      <c r="DP31" s="653"/>
      <c r="DQ31" s="653"/>
      <c r="DR31" s="653"/>
      <c r="DS31" s="653"/>
      <c r="DT31" s="653"/>
      <c r="DU31" s="653"/>
      <c r="DV31" s="654"/>
      <c r="DW31" s="628">
        <v>0.2</v>
      </c>
      <c r="DX31" s="655"/>
      <c r="DY31" s="655"/>
      <c r="DZ31" s="655"/>
      <c r="EA31" s="655"/>
      <c r="EB31" s="655"/>
      <c r="EC31" s="656"/>
    </row>
    <row r="32" spans="2:133" ht="11.25" customHeight="1" x14ac:dyDescent="0.15">
      <c r="B32" s="620" t="s">
        <v>302</v>
      </c>
      <c r="C32" s="621"/>
      <c r="D32" s="621"/>
      <c r="E32" s="621"/>
      <c r="F32" s="621"/>
      <c r="G32" s="621"/>
      <c r="H32" s="621"/>
      <c r="I32" s="621"/>
      <c r="J32" s="621"/>
      <c r="K32" s="621"/>
      <c r="L32" s="621"/>
      <c r="M32" s="621"/>
      <c r="N32" s="621"/>
      <c r="O32" s="621"/>
      <c r="P32" s="621"/>
      <c r="Q32" s="622"/>
      <c r="R32" s="623">
        <v>481688</v>
      </c>
      <c r="S32" s="624"/>
      <c r="T32" s="624"/>
      <c r="U32" s="624"/>
      <c r="V32" s="624"/>
      <c r="W32" s="624"/>
      <c r="X32" s="624"/>
      <c r="Y32" s="625"/>
      <c r="Z32" s="626">
        <v>6.7</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98.5</v>
      </c>
      <c r="BH32" s="653"/>
      <c r="BI32" s="653"/>
      <c r="BJ32" s="653"/>
      <c r="BK32" s="653"/>
      <c r="BL32" s="653"/>
      <c r="BM32" s="629">
        <v>97</v>
      </c>
      <c r="BN32" s="653"/>
      <c r="BO32" s="653"/>
      <c r="BP32" s="653"/>
      <c r="BQ32" s="669"/>
      <c r="BR32" s="680">
        <v>99.4</v>
      </c>
      <c r="BS32" s="653"/>
      <c r="BT32" s="653"/>
      <c r="BU32" s="653"/>
      <c r="BV32" s="653"/>
      <c r="BW32" s="653"/>
      <c r="BX32" s="629">
        <v>97.6</v>
      </c>
      <c r="BY32" s="653"/>
      <c r="BZ32" s="653"/>
      <c r="CA32" s="653"/>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306</v>
      </c>
      <c r="C33" s="621"/>
      <c r="D33" s="621"/>
      <c r="E33" s="621"/>
      <c r="F33" s="621"/>
      <c r="G33" s="621"/>
      <c r="H33" s="621"/>
      <c r="I33" s="621"/>
      <c r="J33" s="621"/>
      <c r="K33" s="621"/>
      <c r="L33" s="621"/>
      <c r="M33" s="621"/>
      <c r="N33" s="621"/>
      <c r="O33" s="621"/>
      <c r="P33" s="621"/>
      <c r="Q33" s="622"/>
      <c r="R33" s="623">
        <v>34540</v>
      </c>
      <c r="S33" s="624"/>
      <c r="T33" s="624"/>
      <c r="U33" s="624"/>
      <c r="V33" s="624"/>
      <c r="W33" s="624"/>
      <c r="X33" s="624"/>
      <c r="Y33" s="625"/>
      <c r="Z33" s="626">
        <v>0.5</v>
      </c>
      <c r="AA33" s="626"/>
      <c r="AB33" s="626"/>
      <c r="AC33" s="626"/>
      <c r="AD33" s="627">
        <v>8517</v>
      </c>
      <c r="AE33" s="627"/>
      <c r="AF33" s="627"/>
      <c r="AG33" s="627"/>
      <c r="AH33" s="627"/>
      <c r="AI33" s="627"/>
      <c r="AJ33" s="627"/>
      <c r="AK33" s="627"/>
      <c r="AL33" s="628">
        <v>0.2</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98.5</v>
      </c>
      <c r="BH33" s="682"/>
      <c r="BI33" s="682"/>
      <c r="BJ33" s="682"/>
      <c r="BK33" s="682"/>
      <c r="BL33" s="682"/>
      <c r="BM33" s="683">
        <v>95.5</v>
      </c>
      <c r="BN33" s="682"/>
      <c r="BO33" s="682"/>
      <c r="BP33" s="682"/>
      <c r="BQ33" s="684"/>
      <c r="BR33" s="681">
        <v>98.2</v>
      </c>
      <c r="BS33" s="682"/>
      <c r="BT33" s="682"/>
      <c r="BU33" s="682"/>
      <c r="BV33" s="682"/>
      <c r="BW33" s="682"/>
      <c r="BX33" s="683">
        <v>95.4</v>
      </c>
      <c r="BY33" s="682"/>
      <c r="BZ33" s="682"/>
      <c r="CA33" s="682"/>
      <c r="CB33" s="684"/>
      <c r="CD33" s="620" t="s">
        <v>308</v>
      </c>
      <c r="CE33" s="621"/>
      <c r="CF33" s="621"/>
      <c r="CG33" s="621"/>
      <c r="CH33" s="621"/>
      <c r="CI33" s="621"/>
      <c r="CJ33" s="621"/>
      <c r="CK33" s="621"/>
      <c r="CL33" s="621"/>
      <c r="CM33" s="621"/>
      <c r="CN33" s="621"/>
      <c r="CO33" s="621"/>
      <c r="CP33" s="621"/>
      <c r="CQ33" s="622"/>
      <c r="CR33" s="623">
        <v>3671193</v>
      </c>
      <c r="CS33" s="653"/>
      <c r="CT33" s="653"/>
      <c r="CU33" s="653"/>
      <c r="CV33" s="653"/>
      <c r="CW33" s="653"/>
      <c r="CX33" s="653"/>
      <c r="CY33" s="654"/>
      <c r="CZ33" s="628">
        <v>54</v>
      </c>
      <c r="DA33" s="655"/>
      <c r="DB33" s="655"/>
      <c r="DC33" s="658"/>
      <c r="DD33" s="632">
        <v>2739219</v>
      </c>
      <c r="DE33" s="653"/>
      <c r="DF33" s="653"/>
      <c r="DG33" s="653"/>
      <c r="DH33" s="653"/>
      <c r="DI33" s="653"/>
      <c r="DJ33" s="653"/>
      <c r="DK33" s="654"/>
      <c r="DL33" s="632">
        <v>2245204</v>
      </c>
      <c r="DM33" s="653"/>
      <c r="DN33" s="653"/>
      <c r="DO33" s="653"/>
      <c r="DP33" s="653"/>
      <c r="DQ33" s="653"/>
      <c r="DR33" s="653"/>
      <c r="DS33" s="653"/>
      <c r="DT33" s="653"/>
      <c r="DU33" s="653"/>
      <c r="DV33" s="654"/>
      <c r="DW33" s="628">
        <v>52.6</v>
      </c>
      <c r="DX33" s="655"/>
      <c r="DY33" s="655"/>
      <c r="DZ33" s="655"/>
      <c r="EA33" s="655"/>
      <c r="EB33" s="655"/>
      <c r="EC33" s="656"/>
    </row>
    <row r="34" spans="2:133" ht="11.25" customHeight="1" x14ac:dyDescent="0.15">
      <c r="B34" s="620" t="s">
        <v>309</v>
      </c>
      <c r="C34" s="621"/>
      <c r="D34" s="621"/>
      <c r="E34" s="621"/>
      <c r="F34" s="621"/>
      <c r="G34" s="621"/>
      <c r="H34" s="621"/>
      <c r="I34" s="621"/>
      <c r="J34" s="621"/>
      <c r="K34" s="621"/>
      <c r="L34" s="621"/>
      <c r="M34" s="621"/>
      <c r="N34" s="621"/>
      <c r="O34" s="621"/>
      <c r="P34" s="621"/>
      <c r="Q34" s="622"/>
      <c r="R34" s="623">
        <v>353403</v>
      </c>
      <c r="S34" s="624"/>
      <c r="T34" s="624"/>
      <c r="U34" s="624"/>
      <c r="V34" s="624"/>
      <c r="W34" s="624"/>
      <c r="X34" s="624"/>
      <c r="Y34" s="625"/>
      <c r="Z34" s="626">
        <v>4.9000000000000004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1001966</v>
      </c>
      <c r="CS34" s="624"/>
      <c r="CT34" s="624"/>
      <c r="CU34" s="624"/>
      <c r="CV34" s="624"/>
      <c r="CW34" s="624"/>
      <c r="CX34" s="624"/>
      <c r="CY34" s="625"/>
      <c r="CZ34" s="628">
        <v>14.8</v>
      </c>
      <c r="DA34" s="655"/>
      <c r="DB34" s="655"/>
      <c r="DC34" s="658"/>
      <c r="DD34" s="632">
        <v>717308</v>
      </c>
      <c r="DE34" s="624"/>
      <c r="DF34" s="624"/>
      <c r="DG34" s="624"/>
      <c r="DH34" s="624"/>
      <c r="DI34" s="624"/>
      <c r="DJ34" s="624"/>
      <c r="DK34" s="625"/>
      <c r="DL34" s="632">
        <v>588425</v>
      </c>
      <c r="DM34" s="624"/>
      <c r="DN34" s="624"/>
      <c r="DO34" s="624"/>
      <c r="DP34" s="624"/>
      <c r="DQ34" s="624"/>
      <c r="DR34" s="624"/>
      <c r="DS34" s="624"/>
      <c r="DT34" s="624"/>
      <c r="DU34" s="624"/>
      <c r="DV34" s="625"/>
      <c r="DW34" s="628">
        <v>13.8</v>
      </c>
      <c r="DX34" s="655"/>
      <c r="DY34" s="655"/>
      <c r="DZ34" s="655"/>
      <c r="EA34" s="655"/>
      <c r="EB34" s="655"/>
      <c r="EC34" s="656"/>
    </row>
    <row r="35" spans="2:133" ht="11.25" customHeight="1" x14ac:dyDescent="0.15">
      <c r="B35" s="620" t="s">
        <v>311</v>
      </c>
      <c r="C35" s="621"/>
      <c r="D35" s="621"/>
      <c r="E35" s="621"/>
      <c r="F35" s="621"/>
      <c r="G35" s="621"/>
      <c r="H35" s="621"/>
      <c r="I35" s="621"/>
      <c r="J35" s="621"/>
      <c r="K35" s="621"/>
      <c r="L35" s="621"/>
      <c r="M35" s="621"/>
      <c r="N35" s="621"/>
      <c r="O35" s="621"/>
      <c r="P35" s="621"/>
      <c r="Q35" s="622"/>
      <c r="R35" s="623">
        <v>338328</v>
      </c>
      <c r="S35" s="624"/>
      <c r="T35" s="624"/>
      <c r="U35" s="624"/>
      <c r="V35" s="624"/>
      <c r="W35" s="624"/>
      <c r="X35" s="624"/>
      <c r="Y35" s="625"/>
      <c r="Z35" s="626">
        <v>4.7</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103751</v>
      </c>
      <c r="CS35" s="653"/>
      <c r="CT35" s="653"/>
      <c r="CU35" s="653"/>
      <c r="CV35" s="653"/>
      <c r="CW35" s="653"/>
      <c r="CX35" s="653"/>
      <c r="CY35" s="654"/>
      <c r="CZ35" s="628">
        <v>1.5</v>
      </c>
      <c r="DA35" s="655"/>
      <c r="DB35" s="655"/>
      <c r="DC35" s="658"/>
      <c r="DD35" s="632">
        <v>95634</v>
      </c>
      <c r="DE35" s="653"/>
      <c r="DF35" s="653"/>
      <c r="DG35" s="653"/>
      <c r="DH35" s="653"/>
      <c r="DI35" s="653"/>
      <c r="DJ35" s="653"/>
      <c r="DK35" s="654"/>
      <c r="DL35" s="632">
        <v>41238</v>
      </c>
      <c r="DM35" s="653"/>
      <c r="DN35" s="653"/>
      <c r="DO35" s="653"/>
      <c r="DP35" s="653"/>
      <c r="DQ35" s="653"/>
      <c r="DR35" s="653"/>
      <c r="DS35" s="653"/>
      <c r="DT35" s="653"/>
      <c r="DU35" s="653"/>
      <c r="DV35" s="654"/>
      <c r="DW35" s="628">
        <v>1</v>
      </c>
      <c r="DX35" s="655"/>
      <c r="DY35" s="655"/>
      <c r="DZ35" s="655"/>
      <c r="EA35" s="655"/>
      <c r="EB35" s="655"/>
      <c r="EC35" s="656"/>
    </row>
    <row r="36" spans="2:133" ht="11.25" customHeight="1" x14ac:dyDescent="0.15">
      <c r="B36" s="620" t="s">
        <v>315</v>
      </c>
      <c r="C36" s="621"/>
      <c r="D36" s="621"/>
      <c r="E36" s="621"/>
      <c r="F36" s="621"/>
      <c r="G36" s="621"/>
      <c r="H36" s="621"/>
      <c r="I36" s="621"/>
      <c r="J36" s="621"/>
      <c r="K36" s="621"/>
      <c r="L36" s="621"/>
      <c r="M36" s="621"/>
      <c r="N36" s="621"/>
      <c r="O36" s="621"/>
      <c r="P36" s="621"/>
      <c r="Q36" s="622"/>
      <c r="R36" s="623">
        <v>134819</v>
      </c>
      <c r="S36" s="624"/>
      <c r="T36" s="624"/>
      <c r="U36" s="624"/>
      <c r="V36" s="624"/>
      <c r="W36" s="624"/>
      <c r="X36" s="624"/>
      <c r="Y36" s="625"/>
      <c r="Z36" s="626">
        <v>1.9</v>
      </c>
      <c r="AA36" s="626"/>
      <c r="AB36" s="626"/>
      <c r="AC36" s="626"/>
      <c r="AD36" s="627" t="s">
        <v>122</v>
      </c>
      <c r="AE36" s="627"/>
      <c r="AF36" s="627"/>
      <c r="AG36" s="627"/>
      <c r="AH36" s="627"/>
      <c r="AI36" s="627"/>
      <c r="AJ36" s="627"/>
      <c r="AK36" s="627"/>
      <c r="AL36" s="628" t="s">
        <v>122</v>
      </c>
      <c r="AM36" s="629"/>
      <c r="AN36" s="629"/>
      <c r="AO36" s="630"/>
      <c r="AP36" s="210"/>
      <c r="AQ36" s="685" t="s">
        <v>316</v>
      </c>
      <c r="AR36" s="686"/>
      <c r="AS36" s="686"/>
      <c r="AT36" s="686"/>
      <c r="AU36" s="686"/>
      <c r="AV36" s="686"/>
      <c r="AW36" s="686"/>
      <c r="AX36" s="686"/>
      <c r="AY36" s="687"/>
      <c r="AZ36" s="612">
        <v>1462677</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9580</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1782811</v>
      </c>
      <c r="CS36" s="624"/>
      <c r="CT36" s="624"/>
      <c r="CU36" s="624"/>
      <c r="CV36" s="624"/>
      <c r="CW36" s="624"/>
      <c r="CX36" s="624"/>
      <c r="CY36" s="625"/>
      <c r="CZ36" s="628">
        <v>26.2</v>
      </c>
      <c r="DA36" s="655"/>
      <c r="DB36" s="655"/>
      <c r="DC36" s="658"/>
      <c r="DD36" s="632">
        <v>1422092</v>
      </c>
      <c r="DE36" s="624"/>
      <c r="DF36" s="624"/>
      <c r="DG36" s="624"/>
      <c r="DH36" s="624"/>
      <c r="DI36" s="624"/>
      <c r="DJ36" s="624"/>
      <c r="DK36" s="625"/>
      <c r="DL36" s="632">
        <v>1166951</v>
      </c>
      <c r="DM36" s="624"/>
      <c r="DN36" s="624"/>
      <c r="DO36" s="624"/>
      <c r="DP36" s="624"/>
      <c r="DQ36" s="624"/>
      <c r="DR36" s="624"/>
      <c r="DS36" s="624"/>
      <c r="DT36" s="624"/>
      <c r="DU36" s="624"/>
      <c r="DV36" s="625"/>
      <c r="DW36" s="628">
        <v>27.4</v>
      </c>
      <c r="DX36" s="655"/>
      <c r="DY36" s="655"/>
      <c r="DZ36" s="655"/>
      <c r="EA36" s="655"/>
      <c r="EB36" s="655"/>
      <c r="EC36" s="656"/>
    </row>
    <row r="37" spans="2:133" ht="11.25" customHeight="1" x14ac:dyDescent="0.15">
      <c r="B37" s="620" t="s">
        <v>319</v>
      </c>
      <c r="C37" s="621"/>
      <c r="D37" s="621"/>
      <c r="E37" s="621"/>
      <c r="F37" s="621"/>
      <c r="G37" s="621"/>
      <c r="H37" s="621"/>
      <c r="I37" s="621"/>
      <c r="J37" s="621"/>
      <c r="K37" s="621"/>
      <c r="L37" s="621"/>
      <c r="M37" s="621"/>
      <c r="N37" s="621"/>
      <c r="O37" s="621"/>
      <c r="P37" s="621"/>
      <c r="Q37" s="622"/>
      <c r="R37" s="623">
        <v>99569</v>
      </c>
      <c r="S37" s="624"/>
      <c r="T37" s="624"/>
      <c r="U37" s="624"/>
      <c r="V37" s="624"/>
      <c r="W37" s="624"/>
      <c r="X37" s="624"/>
      <c r="Y37" s="625"/>
      <c r="Z37" s="626">
        <v>1.4</v>
      </c>
      <c r="AA37" s="626"/>
      <c r="AB37" s="626"/>
      <c r="AC37" s="626"/>
      <c r="AD37" s="627" t="s">
        <v>122</v>
      </c>
      <c r="AE37" s="627"/>
      <c r="AF37" s="627"/>
      <c r="AG37" s="627"/>
      <c r="AH37" s="627"/>
      <c r="AI37" s="627"/>
      <c r="AJ37" s="627"/>
      <c r="AK37" s="627"/>
      <c r="AL37" s="628" t="s">
        <v>122</v>
      </c>
      <c r="AM37" s="629"/>
      <c r="AN37" s="629"/>
      <c r="AO37" s="630"/>
      <c r="AQ37" s="689" t="s">
        <v>320</v>
      </c>
      <c r="AR37" s="690"/>
      <c r="AS37" s="690"/>
      <c r="AT37" s="690"/>
      <c r="AU37" s="690"/>
      <c r="AV37" s="690"/>
      <c r="AW37" s="690"/>
      <c r="AX37" s="690"/>
      <c r="AY37" s="691"/>
      <c r="AZ37" s="623">
        <v>717693</v>
      </c>
      <c r="BA37" s="624"/>
      <c r="BB37" s="624"/>
      <c r="BC37" s="624"/>
      <c r="BD37" s="653"/>
      <c r="BE37" s="653"/>
      <c r="BF37" s="669"/>
      <c r="BG37" s="620" t="s">
        <v>321</v>
      </c>
      <c r="BH37" s="621"/>
      <c r="BI37" s="621"/>
      <c r="BJ37" s="621"/>
      <c r="BK37" s="621"/>
      <c r="BL37" s="621"/>
      <c r="BM37" s="621"/>
      <c r="BN37" s="621"/>
      <c r="BO37" s="621"/>
      <c r="BP37" s="621"/>
      <c r="BQ37" s="621"/>
      <c r="BR37" s="621"/>
      <c r="BS37" s="621"/>
      <c r="BT37" s="621"/>
      <c r="BU37" s="622"/>
      <c r="BV37" s="623">
        <v>-11085</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437809</v>
      </c>
      <c r="CS37" s="653"/>
      <c r="CT37" s="653"/>
      <c r="CU37" s="653"/>
      <c r="CV37" s="653"/>
      <c r="CW37" s="653"/>
      <c r="CX37" s="653"/>
      <c r="CY37" s="654"/>
      <c r="CZ37" s="628">
        <v>6.4</v>
      </c>
      <c r="DA37" s="655"/>
      <c r="DB37" s="655"/>
      <c r="DC37" s="658"/>
      <c r="DD37" s="632">
        <v>426609</v>
      </c>
      <c r="DE37" s="653"/>
      <c r="DF37" s="653"/>
      <c r="DG37" s="653"/>
      <c r="DH37" s="653"/>
      <c r="DI37" s="653"/>
      <c r="DJ37" s="653"/>
      <c r="DK37" s="654"/>
      <c r="DL37" s="632">
        <v>415815</v>
      </c>
      <c r="DM37" s="653"/>
      <c r="DN37" s="653"/>
      <c r="DO37" s="653"/>
      <c r="DP37" s="653"/>
      <c r="DQ37" s="653"/>
      <c r="DR37" s="653"/>
      <c r="DS37" s="653"/>
      <c r="DT37" s="653"/>
      <c r="DU37" s="653"/>
      <c r="DV37" s="654"/>
      <c r="DW37" s="628">
        <v>9.6999999999999993</v>
      </c>
      <c r="DX37" s="655"/>
      <c r="DY37" s="655"/>
      <c r="DZ37" s="655"/>
      <c r="EA37" s="655"/>
      <c r="EB37" s="655"/>
      <c r="EC37" s="656"/>
    </row>
    <row r="38" spans="2:133" ht="11.25" customHeight="1" x14ac:dyDescent="0.15">
      <c r="B38" s="620" t="s">
        <v>323</v>
      </c>
      <c r="C38" s="621"/>
      <c r="D38" s="621"/>
      <c r="E38" s="621"/>
      <c r="F38" s="621"/>
      <c r="G38" s="621"/>
      <c r="H38" s="621"/>
      <c r="I38" s="621"/>
      <c r="J38" s="621"/>
      <c r="K38" s="621"/>
      <c r="L38" s="621"/>
      <c r="M38" s="621"/>
      <c r="N38" s="621"/>
      <c r="O38" s="621"/>
      <c r="P38" s="621"/>
      <c r="Q38" s="622"/>
      <c r="R38" s="623">
        <v>216400</v>
      </c>
      <c r="S38" s="624"/>
      <c r="T38" s="624"/>
      <c r="U38" s="624"/>
      <c r="V38" s="624"/>
      <c r="W38" s="624"/>
      <c r="X38" s="624"/>
      <c r="Y38" s="625"/>
      <c r="Z38" s="626">
        <v>3</v>
      </c>
      <c r="AA38" s="626"/>
      <c r="AB38" s="626"/>
      <c r="AC38" s="626"/>
      <c r="AD38" s="627" t="s">
        <v>122</v>
      </c>
      <c r="AE38" s="627"/>
      <c r="AF38" s="627"/>
      <c r="AG38" s="627"/>
      <c r="AH38" s="627"/>
      <c r="AI38" s="627"/>
      <c r="AJ38" s="627"/>
      <c r="AK38" s="627"/>
      <c r="AL38" s="628" t="s">
        <v>122</v>
      </c>
      <c r="AM38" s="629"/>
      <c r="AN38" s="629"/>
      <c r="AO38" s="630"/>
      <c r="AQ38" s="689" t="s">
        <v>324</v>
      </c>
      <c r="AR38" s="690"/>
      <c r="AS38" s="690"/>
      <c r="AT38" s="690"/>
      <c r="AU38" s="690"/>
      <c r="AV38" s="690"/>
      <c r="AW38" s="690"/>
      <c r="AX38" s="690"/>
      <c r="AY38" s="691"/>
      <c r="AZ38" s="623">
        <v>126465</v>
      </c>
      <c r="BA38" s="624"/>
      <c r="BB38" s="624"/>
      <c r="BC38" s="624"/>
      <c r="BD38" s="653"/>
      <c r="BE38" s="653"/>
      <c r="BF38" s="669"/>
      <c r="BG38" s="620" t="s">
        <v>325</v>
      </c>
      <c r="BH38" s="621"/>
      <c r="BI38" s="621"/>
      <c r="BJ38" s="621"/>
      <c r="BK38" s="621"/>
      <c r="BL38" s="621"/>
      <c r="BM38" s="621"/>
      <c r="BN38" s="621"/>
      <c r="BO38" s="621"/>
      <c r="BP38" s="621"/>
      <c r="BQ38" s="621"/>
      <c r="BR38" s="621"/>
      <c r="BS38" s="621"/>
      <c r="BT38" s="621"/>
      <c r="BU38" s="622"/>
      <c r="BV38" s="623">
        <v>1407</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578012</v>
      </c>
      <c r="CS38" s="624"/>
      <c r="CT38" s="624"/>
      <c r="CU38" s="624"/>
      <c r="CV38" s="624"/>
      <c r="CW38" s="624"/>
      <c r="CX38" s="624"/>
      <c r="CY38" s="625"/>
      <c r="CZ38" s="628">
        <v>8.5</v>
      </c>
      <c r="DA38" s="655"/>
      <c r="DB38" s="655"/>
      <c r="DC38" s="658"/>
      <c r="DD38" s="632">
        <v>475817</v>
      </c>
      <c r="DE38" s="624"/>
      <c r="DF38" s="624"/>
      <c r="DG38" s="624"/>
      <c r="DH38" s="624"/>
      <c r="DI38" s="624"/>
      <c r="DJ38" s="624"/>
      <c r="DK38" s="625"/>
      <c r="DL38" s="632">
        <v>448590</v>
      </c>
      <c r="DM38" s="624"/>
      <c r="DN38" s="624"/>
      <c r="DO38" s="624"/>
      <c r="DP38" s="624"/>
      <c r="DQ38" s="624"/>
      <c r="DR38" s="624"/>
      <c r="DS38" s="624"/>
      <c r="DT38" s="624"/>
      <c r="DU38" s="624"/>
      <c r="DV38" s="625"/>
      <c r="DW38" s="628">
        <v>10.5</v>
      </c>
      <c r="DX38" s="655"/>
      <c r="DY38" s="655"/>
      <c r="DZ38" s="655"/>
      <c r="EA38" s="655"/>
      <c r="EB38" s="655"/>
      <c r="EC38" s="656"/>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328</v>
      </c>
      <c r="AR39" s="690"/>
      <c r="AS39" s="690"/>
      <c r="AT39" s="690"/>
      <c r="AU39" s="690"/>
      <c r="AV39" s="690"/>
      <c r="AW39" s="690"/>
      <c r="AX39" s="690"/>
      <c r="AY39" s="691"/>
      <c r="AZ39" s="623">
        <v>39016</v>
      </c>
      <c r="BA39" s="624"/>
      <c r="BB39" s="624"/>
      <c r="BC39" s="624"/>
      <c r="BD39" s="653"/>
      <c r="BE39" s="653"/>
      <c r="BF39" s="669"/>
      <c r="BG39" s="620" t="s">
        <v>329</v>
      </c>
      <c r="BH39" s="621"/>
      <c r="BI39" s="621"/>
      <c r="BJ39" s="621"/>
      <c r="BK39" s="621"/>
      <c r="BL39" s="621"/>
      <c r="BM39" s="621"/>
      <c r="BN39" s="621"/>
      <c r="BO39" s="621"/>
      <c r="BP39" s="621"/>
      <c r="BQ39" s="621"/>
      <c r="BR39" s="621"/>
      <c r="BS39" s="621"/>
      <c r="BT39" s="621"/>
      <c r="BU39" s="622"/>
      <c r="BV39" s="623">
        <v>2173</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204153</v>
      </c>
      <c r="CS39" s="653"/>
      <c r="CT39" s="653"/>
      <c r="CU39" s="653"/>
      <c r="CV39" s="653"/>
      <c r="CW39" s="653"/>
      <c r="CX39" s="653"/>
      <c r="CY39" s="654"/>
      <c r="CZ39" s="628">
        <v>3</v>
      </c>
      <c r="DA39" s="655"/>
      <c r="DB39" s="655"/>
      <c r="DC39" s="658"/>
      <c r="DD39" s="632">
        <v>28368</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331</v>
      </c>
      <c r="C40" s="621"/>
      <c r="D40" s="621"/>
      <c r="E40" s="621"/>
      <c r="F40" s="621"/>
      <c r="G40" s="621"/>
      <c r="H40" s="621"/>
      <c r="I40" s="621"/>
      <c r="J40" s="621"/>
      <c r="K40" s="621"/>
      <c r="L40" s="621"/>
      <c r="M40" s="621"/>
      <c r="N40" s="621"/>
      <c r="O40" s="621"/>
      <c r="P40" s="621"/>
      <c r="Q40" s="622"/>
      <c r="R40" s="623">
        <v>8600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332</v>
      </c>
      <c r="AR40" s="690"/>
      <c r="AS40" s="690"/>
      <c r="AT40" s="690"/>
      <c r="AU40" s="690"/>
      <c r="AV40" s="690"/>
      <c r="AW40" s="690"/>
      <c r="AX40" s="690"/>
      <c r="AY40" s="691"/>
      <c r="AZ40" s="623">
        <v>1491</v>
      </c>
      <c r="BA40" s="624"/>
      <c r="BB40" s="624"/>
      <c r="BC40" s="624"/>
      <c r="BD40" s="653"/>
      <c r="BE40" s="653"/>
      <c r="BF40" s="669"/>
      <c r="BG40" s="673" t="s">
        <v>333</v>
      </c>
      <c r="BH40" s="674"/>
      <c r="BI40" s="674"/>
      <c r="BJ40" s="674"/>
      <c r="BK40" s="674"/>
      <c r="BL40" s="211"/>
      <c r="BM40" s="621" t="s">
        <v>334</v>
      </c>
      <c r="BN40" s="621"/>
      <c r="BO40" s="621"/>
      <c r="BP40" s="621"/>
      <c r="BQ40" s="621"/>
      <c r="BR40" s="621"/>
      <c r="BS40" s="621"/>
      <c r="BT40" s="621"/>
      <c r="BU40" s="622"/>
      <c r="BV40" s="623">
        <v>100</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500</v>
      </c>
      <c r="CS40" s="624"/>
      <c r="CT40" s="624"/>
      <c r="CU40" s="624"/>
      <c r="CV40" s="624"/>
      <c r="CW40" s="624"/>
      <c r="CX40" s="624"/>
      <c r="CY40" s="625"/>
      <c r="CZ40" s="628">
        <v>0</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336</v>
      </c>
      <c r="C41" s="645"/>
      <c r="D41" s="645"/>
      <c r="E41" s="645"/>
      <c r="F41" s="645"/>
      <c r="G41" s="645"/>
      <c r="H41" s="645"/>
      <c r="I41" s="645"/>
      <c r="J41" s="645"/>
      <c r="K41" s="645"/>
      <c r="L41" s="645"/>
      <c r="M41" s="645"/>
      <c r="N41" s="645"/>
      <c r="O41" s="645"/>
      <c r="P41" s="645"/>
      <c r="Q41" s="646"/>
      <c r="R41" s="698">
        <v>7149117</v>
      </c>
      <c r="S41" s="699"/>
      <c r="T41" s="699"/>
      <c r="U41" s="699"/>
      <c r="V41" s="699"/>
      <c r="W41" s="699"/>
      <c r="X41" s="699"/>
      <c r="Y41" s="700"/>
      <c r="Z41" s="701">
        <v>100</v>
      </c>
      <c r="AA41" s="701"/>
      <c r="AB41" s="701"/>
      <c r="AC41" s="701"/>
      <c r="AD41" s="702">
        <v>4257012</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122373</v>
      </c>
      <c r="BA41" s="624"/>
      <c r="BB41" s="624"/>
      <c r="BC41" s="624"/>
      <c r="BD41" s="653"/>
      <c r="BE41" s="653"/>
      <c r="BF41" s="669"/>
      <c r="BG41" s="673"/>
      <c r="BH41" s="674"/>
      <c r="BI41" s="674"/>
      <c r="BJ41" s="674"/>
      <c r="BK41" s="674"/>
      <c r="BL41" s="211"/>
      <c r="BM41" s="621" t="s">
        <v>338</v>
      </c>
      <c r="BN41" s="621"/>
      <c r="BO41" s="621"/>
      <c r="BP41" s="621"/>
      <c r="BQ41" s="621"/>
      <c r="BR41" s="621"/>
      <c r="BS41" s="621"/>
      <c r="BT41" s="621"/>
      <c r="BU41" s="622"/>
      <c r="BV41" s="623">
        <v>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340</v>
      </c>
      <c r="AR42" s="706"/>
      <c r="AS42" s="706"/>
      <c r="AT42" s="706"/>
      <c r="AU42" s="706"/>
      <c r="AV42" s="706"/>
      <c r="AW42" s="706"/>
      <c r="AX42" s="706"/>
      <c r="AY42" s="707"/>
      <c r="AZ42" s="698">
        <v>455639</v>
      </c>
      <c r="BA42" s="699"/>
      <c r="BB42" s="699"/>
      <c r="BC42" s="699"/>
      <c r="BD42" s="682"/>
      <c r="BE42" s="682"/>
      <c r="BF42" s="684"/>
      <c r="BG42" s="675"/>
      <c r="BH42" s="676"/>
      <c r="BI42" s="676"/>
      <c r="BJ42" s="676"/>
      <c r="BK42" s="676"/>
      <c r="BL42" s="212"/>
      <c r="BM42" s="645" t="s">
        <v>341</v>
      </c>
      <c r="BN42" s="645"/>
      <c r="BO42" s="645"/>
      <c r="BP42" s="645"/>
      <c r="BQ42" s="645"/>
      <c r="BR42" s="645"/>
      <c r="BS42" s="645"/>
      <c r="BT42" s="645"/>
      <c r="BU42" s="646"/>
      <c r="BV42" s="698">
        <v>419</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410796</v>
      </c>
      <c r="CS42" s="653"/>
      <c r="CT42" s="653"/>
      <c r="CU42" s="653"/>
      <c r="CV42" s="653"/>
      <c r="CW42" s="653"/>
      <c r="CX42" s="653"/>
      <c r="CY42" s="654"/>
      <c r="CZ42" s="628">
        <v>6</v>
      </c>
      <c r="DA42" s="655"/>
      <c r="DB42" s="655"/>
      <c r="DC42" s="658"/>
      <c r="DD42" s="632">
        <v>134539</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12147</v>
      </c>
      <c r="CS43" s="653"/>
      <c r="CT43" s="653"/>
      <c r="CU43" s="653"/>
      <c r="CV43" s="653"/>
      <c r="CW43" s="653"/>
      <c r="CX43" s="653"/>
      <c r="CY43" s="654"/>
      <c r="CZ43" s="628">
        <v>0.2</v>
      </c>
      <c r="DA43" s="655"/>
      <c r="DB43" s="655"/>
      <c r="DC43" s="658"/>
      <c r="DD43" s="632">
        <v>12147</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386257</v>
      </c>
      <c r="CS44" s="624"/>
      <c r="CT44" s="624"/>
      <c r="CU44" s="624"/>
      <c r="CV44" s="624"/>
      <c r="CW44" s="624"/>
      <c r="CX44" s="624"/>
      <c r="CY44" s="625"/>
      <c r="CZ44" s="628">
        <v>5.7</v>
      </c>
      <c r="DA44" s="629"/>
      <c r="DB44" s="629"/>
      <c r="DC44" s="635"/>
      <c r="DD44" s="632">
        <v>117720</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87154</v>
      </c>
      <c r="CS45" s="653"/>
      <c r="CT45" s="653"/>
      <c r="CU45" s="653"/>
      <c r="CV45" s="653"/>
      <c r="CW45" s="653"/>
      <c r="CX45" s="653"/>
      <c r="CY45" s="654"/>
      <c r="CZ45" s="628">
        <v>1.3</v>
      </c>
      <c r="DA45" s="655"/>
      <c r="DB45" s="655"/>
      <c r="DC45" s="658"/>
      <c r="DD45" s="632">
        <v>12055</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281564</v>
      </c>
      <c r="CS46" s="624"/>
      <c r="CT46" s="624"/>
      <c r="CU46" s="624"/>
      <c r="CV46" s="624"/>
      <c r="CW46" s="624"/>
      <c r="CX46" s="624"/>
      <c r="CY46" s="625"/>
      <c r="CZ46" s="628">
        <v>4.0999999999999996</v>
      </c>
      <c r="DA46" s="629"/>
      <c r="DB46" s="629"/>
      <c r="DC46" s="635"/>
      <c r="DD46" s="632">
        <v>105026</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v>24539</v>
      </c>
      <c r="CS47" s="653"/>
      <c r="CT47" s="653"/>
      <c r="CU47" s="653"/>
      <c r="CV47" s="653"/>
      <c r="CW47" s="653"/>
      <c r="CX47" s="653"/>
      <c r="CY47" s="654"/>
      <c r="CZ47" s="628">
        <v>0.4</v>
      </c>
      <c r="DA47" s="655"/>
      <c r="DB47" s="655"/>
      <c r="DC47" s="658"/>
      <c r="DD47" s="632">
        <v>16819</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352</v>
      </c>
      <c r="CE49" s="645"/>
      <c r="CF49" s="645"/>
      <c r="CG49" s="645"/>
      <c r="CH49" s="645"/>
      <c r="CI49" s="645"/>
      <c r="CJ49" s="645"/>
      <c r="CK49" s="645"/>
      <c r="CL49" s="645"/>
      <c r="CM49" s="645"/>
      <c r="CN49" s="645"/>
      <c r="CO49" s="645"/>
      <c r="CP49" s="645"/>
      <c r="CQ49" s="646"/>
      <c r="CR49" s="698">
        <v>6792236</v>
      </c>
      <c r="CS49" s="682"/>
      <c r="CT49" s="682"/>
      <c r="CU49" s="682"/>
      <c r="CV49" s="682"/>
      <c r="CW49" s="682"/>
      <c r="CX49" s="682"/>
      <c r="CY49" s="711"/>
      <c r="CZ49" s="703">
        <v>100</v>
      </c>
      <c r="DA49" s="712"/>
      <c r="DB49" s="712"/>
      <c r="DC49" s="713"/>
      <c r="DD49" s="714">
        <v>4810339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QQ1BSdvlyWJSmnPUTgV79t/lVr0wdAteivZYafHH0Q9ZkjE6Tn/sOpESSkwoL7VB6JyZ46kKSlEqDMeFpk0DQ==" saltValue="fTw5j9JHjfm5g7W1bgg4d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5" zoomScale="70" zoomScaleNormal="25" zoomScaleSheetLayoutView="70" workbookViewId="0">
      <selection activeCell="BJ77" sqref="BJ77"/>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7140</v>
      </c>
      <c r="R7" s="753"/>
      <c r="S7" s="753"/>
      <c r="T7" s="753"/>
      <c r="U7" s="753"/>
      <c r="V7" s="753">
        <v>6784</v>
      </c>
      <c r="W7" s="753"/>
      <c r="X7" s="753"/>
      <c r="Y7" s="753"/>
      <c r="Z7" s="753"/>
      <c r="AA7" s="753">
        <v>357</v>
      </c>
      <c r="AB7" s="753"/>
      <c r="AC7" s="753"/>
      <c r="AD7" s="753"/>
      <c r="AE7" s="754"/>
      <c r="AF7" s="755">
        <v>299</v>
      </c>
      <c r="AG7" s="756"/>
      <c r="AH7" s="756"/>
      <c r="AI7" s="756"/>
      <c r="AJ7" s="757"/>
      <c r="AK7" s="758">
        <v>327</v>
      </c>
      <c r="AL7" s="759"/>
      <c r="AM7" s="759"/>
      <c r="AN7" s="759"/>
      <c r="AO7" s="759"/>
      <c r="AP7" s="759">
        <v>5099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t="s">
        <v>376</v>
      </c>
      <c r="C8" s="781"/>
      <c r="D8" s="781"/>
      <c r="E8" s="781"/>
      <c r="F8" s="781"/>
      <c r="G8" s="781"/>
      <c r="H8" s="781"/>
      <c r="I8" s="781"/>
      <c r="J8" s="781"/>
      <c r="K8" s="781"/>
      <c r="L8" s="781"/>
      <c r="M8" s="781"/>
      <c r="N8" s="781"/>
      <c r="O8" s="781"/>
      <c r="P8" s="782"/>
      <c r="Q8" s="783">
        <v>39</v>
      </c>
      <c r="R8" s="784"/>
      <c r="S8" s="784"/>
      <c r="T8" s="784"/>
      <c r="U8" s="784"/>
      <c r="V8" s="784">
        <v>39</v>
      </c>
      <c r="W8" s="784"/>
      <c r="X8" s="784"/>
      <c r="Y8" s="784"/>
      <c r="Z8" s="784"/>
      <c r="AA8" s="784">
        <v>0</v>
      </c>
      <c r="AB8" s="784"/>
      <c r="AC8" s="784"/>
      <c r="AD8" s="784"/>
      <c r="AE8" s="785"/>
      <c r="AF8" s="786">
        <v>0</v>
      </c>
      <c r="AG8" s="787"/>
      <c r="AH8" s="787"/>
      <c r="AI8" s="787"/>
      <c r="AJ8" s="788"/>
      <c r="AK8" s="769">
        <v>30</v>
      </c>
      <c r="AL8" s="770"/>
      <c r="AM8" s="770"/>
      <c r="AN8" s="770"/>
      <c r="AO8" s="770"/>
      <c r="AP8" s="770" t="s">
        <v>552</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7149</v>
      </c>
      <c r="R23" s="793"/>
      <c r="S23" s="793"/>
      <c r="T23" s="793"/>
      <c r="U23" s="793"/>
      <c r="V23" s="793">
        <v>6792</v>
      </c>
      <c r="W23" s="793"/>
      <c r="X23" s="793"/>
      <c r="Y23" s="793"/>
      <c r="Z23" s="793"/>
      <c r="AA23" s="793">
        <v>357</v>
      </c>
      <c r="AB23" s="793"/>
      <c r="AC23" s="793"/>
      <c r="AD23" s="793"/>
      <c r="AE23" s="794"/>
      <c r="AF23" s="795">
        <v>300</v>
      </c>
      <c r="AG23" s="793"/>
      <c r="AH23" s="793"/>
      <c r="AI23" s="793"/>
      <c r="AJ23" s="796"/>
      <c r="AK23" s="797"/>
      <c r="AL23" s="798"/>
      <c r="AM23" s="798"/>
      <c r="AN23" s="798"/>
      <c r="AO23" s="798"/>
      <c r="AP23" s="793">
        <v>5099</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1318</v>
      </c>
      <c r="R28" s="823"/>
      <c r="S28" s="823"/>
      <c r="T28" s="823"/>
      <c r="U28" s="823"/>
      <c r="V28" s="823">
        <v>1309</v>
      </c>
      <c r="W28" s="823"/>
      <c r="X28" s="823"/>
      <c r="Y28" s="823"/>
      <c r="Z28" s="823"/>
      <c r="AA28" s="823">
        <v>10</v>
      </c>
      <c r="AB28" s="823"/>
      <c r="AC28" s="823"/>
      <c r="AD28" s="823"/>
      <c r="AE28" s="824"/>
      <c r="AF28" s="825">
        <v>10</v>
      </c>
      <c r="AG28" s="823"/>
      <c r="AH28" s="823"/>
      <c r="AI28" s="823"/>
      <c r="AJ28" s="826"/>
      <c r="AK28" s="827">
        <v>122</v>
      </c>
      <c r="AL28" s="828"/>
      <c r="AM28" s="828"/>
      <c r="AN28" s="828"/>
      <c r="AO28" s="828"/>
      <c r="AP28" s="828" t="s">
        <v>552</v>
      </c>
      <c r="AQ28" s="828"/>
      <c r="AR28" s="828"/>
      <c r="AS28" s="828"/>
      <c r="AT28" s="828"/>
      <c r="AU28" s="828" t="s">
        <v>552</v>
      </c>
      <c r="AV28" s="828"/>
      <c r="AW28" s="828"/>
      <c r="AX28" s="828"/>
      <c r="AY28" s="828"/>
      <c r="AZ28" s="829" t="s">
        <v>552</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1816</v>
      </c>
      <c r="R29" s="784"/>
      <c r="S29" s="784"/>
      <c r="T29" s="784"/>
      <c r="U29" s="784"/>
      <c r="V29" s="784">
        <v>1740</v>
      </c>
      <c r="W29" s="784"/>
      <c r="X29" s="784"/>
      <c r="Y29" s="784"/>
      <c r="Z29" s="784"/>
      <c r="AA29" s="784">
        <v>76</v>
      </c>
      <c r="AB29" s="784"/>
      <c r="AC29" s="784"/>
      <c r="AD29" s="784"/>
      <c r="AE29" s="785"/>
      <c r="AF29" s="786">
        <v>76</v>
      </c>
      <c r="AG29" s="787"/>
      <c r="AH29" s="787"/>
      <c r="AI29" s="787"/>
      <c r="AJ29" s="788"/>
      <c r="AK29" s="834">
        <v>250</v>
      </c>
      <c r="AL29" s="830"/>
      <c r="AM29" s="830"/>
      <c r="AN29" s="830"/>
      <c r="AO29" s="830"/>
      <c r="AP29" s="830" t="s">
        <v>552</v>
      </c>
      <c r="AQ29" s="830"/>
      <c r="AR29" s="830"/>
      <c r="AS29" s="830"/>
      <c r="AT29" s="830"/>
      <c r="AU29" s="830" t="s">
        <v>552</v>
      </c>
      <c r="AV29" s="830"/>
      <c r="AW29" s="830"/>
      <c r="AX29" s="830"/>
      <c r="AY29" s="830"/>
      <c r="AZ29" s="831" t="s">
        <v>552</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169</v>
      </c>
      <c r="R30" s="784"/>
      <c r="S30" s="784"/>
      <c r="T30" s="784"/>
      <c r="U30" s="784"/>
      <c r="V30" s="784">
        <v>168</v>
      </c>
      <c r="W30" s="784"/>
      <c r="X30" s="784"/>
      <c r="Y30" s="784"/>
      <c r="Z30" s="784"/>
      <c r="AA30" s="784">
        <v>2</v>
      </c>
      <c r="AB30" s="784"/>
      <c r="AC30" s="784"/>
      <c r="AD30" s="784"/>
      <c r="AE30" s="785"/>
      <c r="AF30" s="786">
        <v>2</v>
      </c>
      <c r="AG30" s="787"/>
      <c r="AH30" s="787"/>
      <c r="AI30" s="787"/>
      <c r="AJ30" s="788"/>
      <c r="AK30" s="834">
        <v>54</v>
      </c>
      <c r="AL30" s="830"/>
      <c r="AM30" s="830"/>
      <c r="AN30" s="830"/>
      <c r="AO30" s="830"/>
      <c r="AP30" s="830" t="s">
        <v>552</v>
      </c>
      <c r="AQ30" s="830"/>
      <c r="AR30" s="830"/>
      <c r="AS30" s="830"/>
      <c r="AT30" s="830"/>
      <c r="AU30" s="830" t="s">
        <v>552</v>
      </c>
      <c r="AV30" s="830"/>
      <c r="AW30" s="830"/>
      <c r="AX30" s="830"/>
      <c r="AY30" s="830"/>
      <c r="AZ30" s="831" t="s">
        <v>552</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1784</v>
      </c>
      <c r="R31" s="784"/>
      <c r="S31" s="784"/>
      <c r="T31" s="784"/>
      <c r="U31" s="784"/>
      <c r="V31" s="784">
        <v>1811</v>
      </c>
      <c r="W31" s="784"/>
      <c r="X31" s="784"/>
      <c r="Y31" s="784"/>
      <c r="Z31" s="784"/>
      <c r="AA31" s="784">
        <v>-27</v>
      </c>
      <c r="AB31" s="784"/>
      <c r="AC31" s="784"/>
      <c r="AD31" s="784"/>
      <c r="AE31" s="785"/>
      <c r="AF31" s="786" t="s">
        <v>122</v>
      </c>
      <c r="AG31" s="787"/>
      <c r="AH31" s="787"/>
      <c r="AI31" s="787"/>
      <c r="AJ31" s="788"/>
      <c r="AK31" s="834">
        <v>718</v>
      </c>
      <c r="AL31" s="830"/>
      <c r="AM31" s="830"/>
      <c r="AN31" s="830"/>
      <c r="AO31" s="830"/>
      <c r="AP31" s="830">
        <v>1177</v>
      </c>
      <c r="AQ31" s="830"/>
      <c r="AR31" s="830"/>
      <c r="AS31" s="830"/>
      <c r="AT31" s="830"/>
      <c r="AU31" s="830">
        <v>862</v>
      </c>
      <c r="AV31" s="830"/>
      <c r="AW31" s="830"/>
      <c r="AX31" s="830"/>
      <c r="AY31" s="830"/>
      <c r="AZ31" s="831" t="s">
        <v>552</v>
      </c>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395</v>
      </c>
      <c r="C32" s="781"/>
      <c r="D32" s="781"/>
      <c r="E32" s="781"/>
      <c r="F32" s="781"/>
      <c r="G32" s="781"/>
      <c r="H32" s="781"/>
      <c r="I32" s="781"/>
      <c r="J32" s="781"/>
      <c r="K32" s="781"/>
      <c r="L32" s="781"/>
      <c r="M32" s="781"/>
      <c r="N32" s="781"/>
      <c r="O32" s="781"/>
      <c r="P32" s="782"/>
      <c r="Q32" s="783">
        <v>105</v>
      </c>
      <c r="R32" s="784"/>
      <c r="S32" s="784"/>
      <c r="T32" s="784"/>
      <c r="U32" s="784"/>
      <c r="V32" s="784">
        <v>102</v>
      </c>
      <c r="W32" s="784"/>
      <c r="X32" s="784"/>
      <c r="Y32" s="784"/>
      <c r="Z32" s="784"/>
      <c r="AA32" s="784">
        <v>3</v>
      </c>
      <c r="AB32" s="784"/>
      <c r="AC32" s="784"/>
      <c r="AD32" s="784"/>
      <c r="AE32" s="785"/>
      <c r="AF32" s="786">
        <v>7</v>
      </c>
      <c r="AG32" s="787"/>
      <c r="AH32" s="787"/>
      <c r="AI32" s="787"/>
      <c r="AJ32" s="788"/>
      <c r="AK32" s="834">
        <v>39</v>
      </c>
      <c r="AL32" s="830"/>
      <c r="AM32" s="830"/>
      <c r="AN32" s="830"/>
      <c r="AO32" s="830"/>
      <c r="AP32" s="830">
        <v>213</v>
      </c>
      <c r="AQ32" s="830"/>
      <c r="AR32" s="830"/>
      <c r="AS32" s="830"/>
      <c r="AT32" s="830"/>
      <c r="AU32" s="830">
        <v>154</v>
      </c>
      <c r="AV32" s="830"/>
      <c r="AW32" s="830"/>
      <c r="AX32" s="830"/>
      <c r="AY32" s="830"/>
      <c r="AZ32" s="831" t="s">
        <v>552</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396</v>
      </c>
      <c r="C33" s="781"/>
      <c r="D33" s="781"/>
      <c r="E33" s="781"/>
      <c r="F33" s="781"/>
      <c r="G33" s="781"/>
      <c r="H33" s="781"/>
      <c r="I33" s="781"/>
      <c r="J33" s="781"/>
      <c r="K33" s="781"/>
      <c r="L33" s="781"/>
      <c r="M33" s="781"/>
      <c r="N33" s="781"/>
      <c r="O33" s="781"/>
      <c r="P33" s="782"/>
      <c r="Q33" s="783">
        <v>233</v>
      </c>
      <c r="R33" s="784"/>
      <c r="S33" s="784"/>
      <c r="T33" s="784"/>
      <c r="U33" s="784"/>
      <c r="V33" s="784">
        <v>249</v>
      </c>
      <c r="W33" s="784"/>
      <c r="X33" s="784"/>
      <c r="Y33" s="784"/>
      <c r="Z33" s="784"/>
      <c r="AA33" s="784">
        <v>-16</v>
      </c>
      <c r="AB33" s="784"/>
      <c r="AC33" s="784"/>
      <c r="AD33" s="784"/>
      <c r="AE33" s="785"/>
      <c r="AF33" s="786">
        <v>2</v>
      </c>
      <c r="AG33" s="787"/>
      <c r="AH33" s="787"/>
      <c r="AI33" s="787"/>
      <c r="AJ33" s="788"/>
      <c r="AK33" s="834">
        <v>126</v>
      </c>
      <c r="AL33" s="830"/>
      <c r="AM33" s="830"/>
      <c r="AN33" s="830"/>
      <c r="AO33" s="830"/>
      <c r="AP33" s="830">
        <v>1863</v>
      </c>
      <c r="AQ33" s="830"/>
      <c r="AR33" s="830"/>
      <c r="AS33" s="830"/>
      <c r="AT33" s="830"/>
      <c r="AU33" s="830">
        <v>1863</v>
      </c>
      <c r="AV33" s="830"/>
      <c r="AW33" s="830"/>
      <c r="AX33" s="830"/>
      <c r="AY33" s="830"/>
      <c r="AZ33" s="831" t="s">
        <v>552</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97</v>
      </c>
      <c r="AG63" s="844"/>
      <c r="AH63" s="844"/>
      <c r="AI63" s="844"/>
      <c r="AJ63" s="845"/>
      <c r="AK63" s="846"/>
      <c r="AL63" s="841"/>
      <c r="AM63" s="841"/>
      <c r="AN63" s="841"/>
      <c r="AO63" s="841"/>
      <c r="AP63" s="844">
        <v>3253</v>
      </c>
      <c r="AQ63" s="844"/>
      <c r="AR63" s="844"/>
      <c r="AS63" s="844"/>
      <c r="AT63" s="844"/>
      <c r="AU63" s="844">
        <v>2879</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401</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553</v>
      </c>
      <c r="C68" s="870"/>
      <c r="D68" s="870"/>
      <c r="E68" s="870"/>
      <c r="F68" s="870"/>
      <c r="G68" s="870"/>
      <c r="H68" s="870"/>
      <c r="I68" s="870"/>
      <c r="J68" s="870"/>
      <c r="K68" s="870"/>
      <c r="L68" s="870"/>
      <c r="M68" s="870"/>
      <c r="N68" s="870"/>
      <c r="O68" s="870"/>
      <c r="P68" s="871"/>
      <c r="Q68" s="872">
        <v>8624</v>
      </c>
      <c r="R68" s="866"/>
      <c r="S68" s="866"/>
      <c r="T68" s="866"/>
      <c r="U68" s="866"/>
      <c r="V68" s="866">
        <v>8398</v>
      </c>
      <c r="W68" s="866"/>
      <c r="X68" s="866"/>
      <c r="Y68" s="866"/>
      <c r="Z68" s="866"/>
      <c r="AA68" s="866">
        <v>227</v>
      </c>
      <c r="AB68" s="866"/>
      <c r="AC68" s="866"/>
      <c r="AD68" s="866"/>
      <c r="AE68" s="866"/>
      <c r="AF68" s="866">
        <v>227</v>
      </c>
      <c r="AG68" s="866"/>
      <c r="AH68" s="866"/>
      <c r="AI68" s="866"/>
      <c r="AJ68" s="866"/>
      <c r="AK68" s="866" t="s">
        <v>562</v>
      </c>
      <c r="AL68" s="866"/>
      <c r="AM68" s="866"/>
      <c r="AN68" s="866"/>
      <c r="AO68" s="866"/>
      <c r="AP68" s="866">
        <v>5722</v>
      </c>
      <c r="AQ68" s="866"/>
      <c r="AR68" s="866"/>
      <c r="AS68" s="866"/>
      <c r="AT68" s="866"/>
      <c r="AU68" s="866">
        <v>92</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554</v>
      </c>
      <c r="C69" s="874"/>
      <c r="D69" s="874"/>
      <c r="E69" s="874"/>
      <c r="F69" s="874"/>
      <c r="G69" s="874"/>
      <c r="H69" s="874"/>
      <c r="I69" s="874"/>
      <c r="J69" s="874"/>
      <c r="K69" s="874"/>
      <c r="L69" s="874"/>
      <c r="M69" s="874"/>
      <c r="N69" s="874"/>
      <c r="O69" s="874"/>
      <c r="P69" s="875"/>
      <c r="Q69" s="876">
        <v>714</v>
      </c>
      <c r="R69" s="830"/>
      <c r="S69" s="830"/>
      <c r="T69" s="830"/>
      <c r="U69" s="830"/>
      <c r="V69" s="830">
        <v>679</v>
      </c>
      <c r="W69" s="830"/>
      <c r="X69" s="830"/>
      <c r="Y69" s="830"/>
      <c r="Z69" s="830"/>
      <c r="AA69" s="830">
        <v>35</v>
      </c>
      <c r="AB69" s="830"/>
      <c r="AC69" s="830"/>
      <c r="AD69" s="830"/>
      <c r="AE69" s="830"/>
      <c r="AF69" s="830">
        <v>35</v>
      </c>
      <c r="AG69" s="830"/>
      <c r="AH69" s="830"/>
      <c r="AI69" s="830"/>
      <c r="AJ69" s="830"/>
      <c r="AK69" s="830" t="s">
        <v>562</v>
      </c>
      <c r="AL69" s="830"/>
      <c r="AM69" s="830"/>
      <c r="AN69" s="830"/>
      <c r="AO69" s="830"/>
      <c r="AP69" s="830">
        <v>152</v>
      </c>
      <c r="AQ69" s="830"/>
      <c r="AR69" s="830"/>
      <c r="AS69" s="830"/>
      <c r="AT69" s="830"/>
      <c r="AU69" s="830">
        <v>59</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555</v>
      </c>
      <c r="C70" s="874"/>
      <c r="D70" s="874"/>
      <c r="E70" s="874"/>
      <c r="F70" s="874"/>
      <c r="G70" s="874"/>
      <c r="H70" s="874"/>
      <c r="I70" s="874"/>
      <c r="J70" s="874"/>
      <c r="K70" s="874"/>
      <c r="L70" s="874"/>
      <c r="M70" s="874"/>
      <c r="N70" s="874"/>
      <c r="O70" s="874"/>
      <c r="P70" s="875"/>
      <c r="Q70" s="876">
        <v>8330</v>
      </c>
      <c r="R70" s="830"/>
      <c r="S70" s="830"/>
      <c r="T70" s="830"/>
      <c r="U70" s="830"/>
      <c r="V70" s="830">
        <v>7627</v>
      </c>
      <c r="W70" s="830"/>
      <c r="X70" s="830"/>
      <c r="Y70" s="830"/>
      <c r="Z70" s="830"/>
      <c r="AA70" s="830">
        <v>703</v>
      </c>
      <c r="AB70" s="830"/>
      <c r="AC70" s="830"/>
      <c r="AD70" s="830"/>
      <c r="AE70" s="830"/>
      <c r="AF70" s="830">
        <v>6373</v>
      </c>
      <c r="AG70" s="830"/>
      <c r="AH70" s="830"/>
      <c r="AI70" s="830"/>
      <c r="AJ70" s="830"/>
      <c r="AK70" s="830">
        <v>67</v>
      </c>
      <c r="AL70" s="830"/>
      <c r="AM70" s="830"/>
      <c r="AN70" s="830"/>
      <c r="AO70" s="830"/>
      <c r="AP70" s="830">
        <v>10095</v>
      </c>
      <c r="AQ70" s="830"/>
      <c r="AR70" s="830"/>
      <c r="AS70" s="830"/>
      <c r="AT70" s="830"/>
      <c r="AU70" s="830" t="s">
        <v>562</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556</v>
      </c>
      <c r="C71" s="874"/>
      <c r="D71" s="874"/>
      <c r="E71" s="874"/>
      <c r="F71" s="874"/>
      <c r="G71" s="874"/>
      <c r="H71" s="874"/>
      <c r="I71" s="874"/>
      <c r="J71" s="874"/>
      <c r="K71" s="874"/>
      <c r="L71" s="874"/>
      <c r="M71" s="874"/>
      <c r="N71" s="874"/>
      <c r="O71" s="874"/>
      <c r="P71" s="875"/>
      <c r="Q71" s="876">
        <v>15</v>
      </c>
      <c r="R71" s="830"/>
      <c r="S71" s="830"/>
      <c r="T71" s="830"/>
      <c r="U71" s="830"/>
      <c r="V71" s="830">
        <v>4</v>
      </c>
      <c r="W71" s="830"/>
      <c r="X71" s="830"/>
      <c r="Y71" s="830"/>
      <c r="Z71" s="830"/>
      <c r="AA71" s="830">
        <v>11</v>
      </c>
      <c r="AB71" s="830"/>
      <c r="AC71" s="830"/>
      <c r="AD71" s="830"/>
      <c r="AE71" s="830"/>
      <c r="AF71" s="830">
        <v>11</v>
      </c>
      <c r="AG71" s="830"/>
      <c r="AH71" s="830"/>
      <c r="AI71" s="830"/>
      <c r="AJ71" s="830"/>
      <c r="AK71" s="830" t="s">
        <v>562</v>
      </c>
      <c r="AL71" s="830"/>
      <c r="AM71" s="830"/>
      <c r="AN71" s="830"/>
      <c r="AO71" s="830"/>
      <c r="AP71" s="830" t="s">
        <v>562</v>
      </c>
      <c r="AQ71" s="830"/>
      <c r="AR71" s="830"/>
      <c r="AS71" s="830"/>
      <c r="AT71" s="830"/>
      <c r="AU71" s="830" t="s">
        <v>562</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557</v>
      </c>
      <c r="C72" s="874"/>
      <c r="D72" s="874"/>
      <c r="E72" s="874"/>
      <c r="F72" s="874"/>
      <c r="G72" s="874"/>
      <c r="H72" s="874"/>
      <c r="I72" s="874"/>
      <c r="J72" s="874"/>
      <c r="K72" s="874"/>
      <c r="L72" s="874"/>
      <c r="M72" s="874"/>
      <c r="N72" s="874"/>
      <c r="O72" s="874"/>
      <c r="P72" s="875"/>
      <c r="Q72" s="876">
        <v>827</v>
      </c>
      <c r="R72" s="830"/>
      <c r="S72" s="830"/>
      <c r="T72" s="830"/>
      <c r="U72" s="830"/>
      <c r="V72" s="830">
        <v>804</v>
      </c>
      <c r="W72" s="830"/>
      <c r="X72" s="830"/>
      <c r="Y72" s="830"/>
      <c r="Z72" s="830"/>
      <c r="AA72" s="830">
        <v>23</v>
      </c>
      <c r="AB72" s="830"/>
      <c r="AC72" s="830"/>
      <c r="AD72" s="830"/>
      <c r="AE72" s="830"/>
      <c r="AF72" s="830">
        <v>23</v>
      </c>
      <c r="AG72" s="830"/>
      <c r="AH72" s="830"/>
      <c r="AI72" s="830"/>
      <c r="AJ72" s="830"/>
      <c r="AK72" s="830">
        <v>31</v>
      </c>
      <c r="AL72" s="830"/>
      <c r="AM72" s="830"/>
      <c r="AN72" s="830"/>
      <c r="AO72" s="830"/>
      <c r="AP72" s="830" t="s">
        <v>562</v>
      </c>
      <c r="AQ72" s="830"/>
      <c r="AR72" s="830"/>
      <c r="AS72" s="830"/>
      <c r="AT72" s="830"/>
      <c r="AU72" s="830" t="s">
        <v>562</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558</v>
      </c>
      <c r="C73" s="874"/>
      <c r="D73" s="874"/>
      <c r="E73" s="874"/>
      <c r="F73" s="874"/>
      <c r="G73" s="874"/>
      <c r="H73" s="874"/>
      <c r="I73" s="874"/>
      <c r="J73" s="874"/>
      <c r="K73" s="874"/>
      <c r="L73" s="874"/>
      <c r="M73" s="874"/>
      <c r="N73" s="874"/>
      <c r="O73" s="874"/>
      <c r="P73" s="875"/>
      <c r="Q73" s="876">
        <v>731</v>
      </c>
      <c r="R73" s="830"/>
      <c r="S73" s="830"/>
      <c r="T73" s="830"/>
      <c r="U73" s="830"/>
      <c r="V73" s="830">
        <v>678</v>
      </c>
      <c r="W73" s="830"/>
      <c r="X73" s="830"/>
      <c r="Y73" s="830"/>
      <c r="Z73" s="830"/>
      <c r="AA73" s="830">
        <v>52</v>
      </c>
      <c r="AB73" s="830"/>
      <c r="AC73" s="830"/>
      <c r="AD73" s="830"/>
      <c r="AE73" s="830"/>
      <c r="AF73" s="830">
        <v>52</v>
      </c>
      <c r="AG73" s="830"/>
      <c r="AH73" s="830"/>
      <c r="AI73" s="830"/>
      <c r="AJ73" s="830"/>
      <c r="AK73" s="830">
        <v>12</v>
      </c>
      <c r="AL73" s="830"/>
      <c r="AM73" s="830"/>
      <c r="AN73" s="830"/>
      <c r="AO73" s="830"/>
      <c r="AP73" s="830" t="s">
        <v>562</v>
      </c>
      <c r="AQ73" s="830"/>
      <c r="AR73" s="830"/>
      <c r="AS73" s="830"/>
      <c r="AT73" s="830"/>
      <c r="AU73" s="830" t="s">
        <v>562</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559</v>
      </c>
      <c r="C74" s="874"/>
      <c r="D74" s="874"/>
      <c r="E74" s="874"/>
      <c r="F74" s="874"/>
      <c r="G74" s="874"/>
      <c r="H74" s="874"/>
      <c r="I74" s="874"/>
      <c r="J74" s="874"/>
      <c r="K74" s="874"/>
      <c r="L74" s="874"/>
      <c r="M74" s="874"/>
      <c r="N74" s="874"/>
      <c r="O74" s="874"/>
      <c r="P74" s="875"/>
      <c r="Q74" s="876">
        <v>179788</v>
      </c>
      <c r="R74" s="830"/>
      <c r="S74" s="830"/>
      <c r="T74" s="830"/>
      <c r="U74" s="830"/>
      <c r="V74" s="830">
        <v>174350</v>
      </c>
      <c r="W74" s="830"/>
      <c r="X74" s="830"/>
      <c r="Y74" s="830"/>
      <c r="Z74" s="830"/>
      <c r="AA74" s="830">
        <v>5437</v>
      </c>
      <c r="AB74" s="830"/>
      <c r="AC74" s="830"/>
      <c r="AD74" s="830"/>
      <c r="AE74" s="830"/>
      <c r="AF74" s="830">
        <v>5433</v>
      </c>
      <c r="AG74" s="830"/>
      <c r="AH74" s="830"/>
      <c r="AI74" s="830"/>
      <c r="AJ74" s="830"/>
      <c r="AK74" s="830">
        <v>2748</v>
      </c>
      <c r="AL74" s="830"/>
      <c r="AM74" s="830"/>
      <c r="AN74" s="830"/>
      <c r="AO74" s="830"/>
      <c r="AP74" s="830" t="s">
        <v>562</v>
      </c>
      <c r="AQ74" s="830"/>
      <c r="AR74" s="830"/>
      <c r="AS74" s="830"/>
      <c r="AT74" s="830"/>
      <c r="AU74" s="830" t="s">
        <v>562</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560</v>
      </c>
      <c r="C75" s="874"/>
      <c r="D75" s="874"/>
      <c r="E75" s="874"/>
      <c r="F75" s="874"/>
      <c r="G75" s="874"/>
      <c r="H75" s="874"/>
      <c r="I75" s="874"/>
      <c r="J75" s="874"/>
      <c r="K75" s="874"/>
      <c r="L75" s="874"/>
      <c r="M75" s="874"/>
      <c r="N75" s="874"/>
      <c r="O75" s="874"/>
      <c r="P75" s="875"/>
      <c r="Q75" s="877">
        <v>113</v>
      </c>
      <c r="R75" s="878"/>
      <c r="S75" s="878"/>
      <c r="T75" s="878"/>
      <c r="U75" s="834"/>
      <c r="V75" s="879">
        <v>133</v>
      </c>
      <c r="W75" s="878"/>
      <c r="X75" s="878"/>
      <c r="Y75" s="878"/>
      <c r="Z75" s="834"/>
      <c r="AA75" s="879" t="s">
        <v>562</v>
      </c>
      <c r="AB75" s="878"/>
      <c r="AC75" s="878"/>
      <c r="AD75" s="878"/>
      <c r="AE75" s="834"/>
      <c r="AF75" s="879" t="s">
        <v>562</v>
      </c>
      <c r="AG75" s="878"/>
      <c r="AH75" s="878"/>
      <c r="AI75" s="878"/>
      <c r="AJ75" s="834"/>
      <c r="AK75" s="879" t="s">
        <v>562</v>
      </c>
      <c r="AL75" s="878"/>
      <c r="AM75" s="878"/>
      <c r="AN75" s="878"/>
      <c r="AO75" s="834"/>
      <c r="AP75" s="879" t="s">
        <v>562</v>
      </c>
      <c r="AQ75" s="878"/>
      <c r="AR75" s="878"/>
      <c r="AS75" s="878"/>
      <c r="AT75" s="834"/>
      <c r="AU75" s="879" t="s">
        <v>562</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561</v>
      </c>
      <c r="C76" s="874"/>
      <c r="D76" s="874"/>
      <c r="E76" s="874"/>
      <c r="F76" s="874"/>
      <c r="G76" s="874"/>
      <c r="H76" s="874"/>
      <c r="I76" s="874"/>
      <c r="J76" s="874"/>
      <c r="K76" s="874"/>
      <c r="L76" s="874"/>
      <c r="M76" s="874"/>
      <c r="N76" s="874"/>
      <c r="O76" s="874"/>
      <c r="P76" s="875"/>
      <c r="Q76" s="877">
        <v>6810</v>
      </c>
      <c r="R76" s="878"/>
      <c r="S76" s="878"/>
      <c r="T76" s="878"/>
      <c r="U76" s="834"/>
      <c r="V76" s="879">
        <v>6346</v>
      </c>
      <c r="W76" s="878"/>
      <c r="X76" s="878"/>
      <c r="Y76" s="878"/>
      <c r="Z76" s="834"/>
      <c r="AA76" s="879">
        <v>464</v>
      </c>
      <c r="AB76" s="878"/>
      <c r="AC76" s="878"/>
      <c r="AD76" s="878"/>
      <c r="AE76" s="834"/>
      <c r="AF76" s="879">
        <v>464</v>
      </c>
      <c r="AG76" s="878"/>
      <c r="AH76" s="878"/>
      <c r="AI76" s="878"/>
      <c r="AJ76" s="834"/>
      <c r="AK76" s="879" t="s">
        <v>562</v>
      </c>
      <c r="AL76" s="878"/>
      <c r="AM76" s="878"/>
      <c r="AN76" s="878"/>
      <c r="AO76" s="834"/>
      <c r="AP76" s="879" t="s">
        <v>562</v>
      </c>
      <c r="AQ76" s="878"/>
      <c r="AR76" s="878"/>
      <c r="AS76" s="878"/>
      <c r="AT76" s="834"/>
      <c r="AU76" s="879" t="s">
        <v>562</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12618</v>
      </c>
      <c r="AG88" s="844"/>
      <c r="AH88" s="844"/>
      <c r="AI88" s="844"/>
      <c r="AJ88" s="844"/>
      <c r="AK88" s="841"/>
      <c r="AL88" s="841"/>
      <c r="AM88" s="841"/>
      <c r="AN88" s="841"/>
      <c r="AO88" s="841"/>
      <c r="AP88" s="844">
        <v>15969</v>
      </c>
      <c r="AQ88" s="844"/>
      <c r="AR88" s="844"/>
      <c r="AS88" s="844"/>
      <c r="AT88" s="844"/>
      <c r="AU88" s="844">
        <v>151</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295</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295</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295</v>
      </c>
      <c r="DR109" s="893"/>
      <c r="DS109" s="893"/>
      <c r="DT109" s="893"/>
      <c r="DU109" s="894"/>
      <c r="DV109" s="892" t="s">
        <v>413</v>
      </c>
      <c r="DW109" s="893"/>
      <c r="DX109" s="893"/>
      <c r="DY109" s="893"/>
      <c r="DZ109" s="895"/>
    </row>
    <row r="110" spans="1:131" s="218"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736803</v>
      </c>
      <c r="AB110" s="900"/>
      <c r="AC110" s="900"/>
      <c r="AD110" s="900"/>
      <c r="AE110" s="901"/>
      <c r="AF110" s="902">
        <v>721831</v>
      </c>
      <c r="AG110" s="900"/>
      <c r="AH110" s="900"/>
      <c r="AI110" s="900"/>
      <c r="AJ110" s="901"/>
      <c r="AK110" s="902">
        <v>668057</v>
      </c>
      <c r="AL110" s="900"/>
      <c r="AM110" s="900"/>
      <c r="AN110" s="900"/>
      <c r="AO110" s="901"/>
      <c r="AP110" s="903">
        <v>18.899999999999999</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5846846</v>
      </c>
      <c r="BR110" s="931"/>
      <c r="BS110" s="931"/>
      <c r="BT110" s="931"/>
      <c r="BU110" s="931"/>
      <c r="BV110" s="931">
        <v>5543163</v>
      </c>
      <c r="BW110" s="931"/>
      <c r="BX110" s="931"/>
      <c r="BY110" s="931"/>
      <c r="BZ110" s="931"/>
      <c r="CA110" s="931">
        <v>5098756</v>
      </c>
      <c r="CB110" s="931"/>
      <c r="CC110" s="931"/>
      <c r="CD110" s="931"/>
      <c r="CE110" s="931"/>
      <c r="CF110" s="944">
        <v>144.1</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40767</v>
      </c>
      <c r="BR111" s="926"/>
      <c r="BS111" s="926"/>
      <c r="BT111" s="926"/>
      <c r="BU111" s="926"/>
      <c r="BV111" s="926">
        <v>30575</v>
      </c>
      <c r="BW111" s="926"/>
      <c r="BX111" s="926"/>
      <c r="BY111" s="926"/>
      <c r="BZ111" s="926"/>
      <c r="CA111" s="926">
        <v>188787</v>
      </c>
      <c r="CB111" s="926"/>
      <c r="CC111" s="926"/>
      <c r="CD111" s="926"/>
      <c r="CE111" s="926"/>
      <c r="CF111" s="920">
        <v>5.3</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3311201</v>
      </c>
      <c r="BR112" s="926"/>
      <c r="BS112" s="926"/>
      <c r="BT112" s="926"/>
      <c r="BU112" s="926"/>
      <c r="BV112" s="926">
        <v>3074824</v>
      </c>
      <c r="BW112" s="926"/>
      <c r="BX112" s="926"/>
      <c r="BY112" s="926"/>
      <c r="BZ112" s="926"/>
      <c r="CA112" s="926">
        <v>2879951</v>
      </c>
      <c r="CB112" s="926"/>
      <c r="CC112" s="926"/>
      <c r="CD112" s="926"/>
      <c r="CE112" s="926"/>
      <c r="CF112" s="920">
        <v>81.400000000000006</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297794</v>
      </c>
      <c r="AB113" s="938"/>
      <c r="AC113" s="938"/>
      <c r="AD113" s="938"/>
      <c r="AE113" s="939"/>
      <c r="AF113" s="940">
        <v>302858</v>
      </c>
      <c r="AG113" s="938"/>
      <c r="AH113" s="938"/>
      <c r="AI113" s="938"/>
      <c r="AJ113" s="939"/>
      <c r="AK113" s="940">
        <v>304577</v>
      </c>
      <c r="AL113" s="938"/>
      <c r="AM113" s="938"/>
      <c r="AN113" s="938"/>
      <c r="AO113" s="939"/>
      <c r="AP113" s="941">
        <v>8.6</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129445</v>
      </c>
      <c r="BR113" s="926"/>
      <c r="BS113" s="926"/>
      <c r="BT113" s="926"/>
      <c r="BU113" s="926"/>
      <c r="BV113" s="926">
        <v>148731</v>
      </c>
      <c r="BW113" s="926"/>
      <c r="BX113" s="926"/>
      <c r="BY113" s="926"/>
      <c r="BZ113" s="926"/>
      <c r="CA113" s="926">
        <v>150588</v>
      </c>
      <c r="CB113" s="926"/>
      <c r="CC113" s="926"/>
      <c r="CD113" s="926"/>
      <c r="CE113" s="926"/>
      <c r="CF113" s="920">
        <v>4.3</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17655</v>
      </c>
      <c r="AB114" s="959"/>
      <c r="AC114" s="959"/>
      <c r="AD114" s="959"/>
      <c r="AE114" s="960"/>
      <c r="AF114" s="961">
        <v>18369</v>
      </c>
      <c r="AG114" s="959"/>
      <c r="AH114" s="959"/>
      <c r="AI114" s="959"/>
      <c r="AJ114" s="960"/>
      <c r="AK114" s="961">
        <v>19630</v>
      </c>
      <c r="AL114" s="959"/>
      <c r="AM114" s="959"/>
      <c r="AN114" s="959"/>
      <c r="AO114" s="960"/>
      <c r="AP114" s="962">
        <v>0.6</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448078</v>
      </c>
      <c r="BR114" s="926"/>
      <c r="BS114" s="926"/>
      <c r="BT114" s="926"/>
      <c r="BU114" s="926"/>
      <c r="BV114" s="926">
        <v>456268</v>
      </c>
      <c r="BW114" s="926"/>
      <c r="BX114" s="926"/>
      <c r="BY114" s="926"/>
      <c r="BZ114" s="926"/>
      <c r="CA114" s="926">
        <v>474521</v>
      </c>
      <c r="CB114" s="926"/>
      <c r="CC114" s="926"/>
      <c r="CD114" s="926"/>
      <c r="CE114" s="926"/>
      <c r="CF114" s="920">
        <v>13.4</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10201</v>
      </c>
      <c r="AB115" s="938"/>
      <c r="AC115" s="938"/>
      <c r="AD115" s="938"/>
      <c r="AE115" s="939"/>
      <c r="AF115" s="940">
        <v>10194</v>
      </c>
      <c r="AG115" s="938"/>
      <c r="AH115" s="938"/>
      <c r="AI115" s="938"/>
      <c r="AJ115" s="939"/>
      <c r="AK115" s="940">
        <v>24189</v>
      </c>
      <c r="AL115" s="938"/>
      <c r="AM115" s="938"/>
      <c r="AN115" s="938"/>
      <c r="AO115" s="939"/>
      <c r="AP115" s="941">
        <v>0.7</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1062453</v>
      </c>
      <c r="AB117" s="979"/>
      <c r="AC117" s="979"/>
      <c r="AD117" s="979"/>
      <c r="AE117" s="980"/>
      <c r="AF117" s="981">
        <v>1053252</v>
      </c>
      <c r="AG117" s="979"/>
      <c r="AH117" s="979"/>
      <c r="AI117" s="979"/>
      <c r="AJ117" s="980"/>
      <c r="AK117" s="981">
        <v>1016453</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295</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443</v>
      </c>
      <c r="BP119" s="1005"/>
      <c r="BQ119" s="999">
        <v>9776337</v>
      </c>
      <c r="BR119" s="1000"/>
      <c r="BS119" s="1000"/>
      <c r="BT119" s="1000"/>
      <c r="BU119" s="1000"/>
      <c r="BV119" s="1000">
        <v>9253561</v>
      </c>
      <c r="BW119" s="1000"/>
      <c r="BX119" s="1000"/>
      <c r="BY119" s="1000"/>
      <c r="BZ119" s="1000"/>
      <c r="CA119" s="1000">
        <v>8792603</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40767</v>
      </c>
      <c r="DH119" s="986"/>
      <c r="DI119" s="986"/>
      <c r="DJ119" s="986"/>
      <c r="DK119" s="987"/>
      <c r="DL119" s="985">
        <v>30575</v>
      </c>
      <c r="DM119" s="986"/>
      <c r="DN119" s="986"/>
      <c r="DO119" s="986"/>
      <c r="DP119" s="987"/>
      <c r="DQ119" s="985">
        <v>188787</v>
      </c>
      <c r="DR119" s="986"/>
      <c r="DS119" s="986"/>
      <c r="DT119" s="986"/>
      <c r="DU119" s="987"/>
      <c r="DV119" s="988">
        <v>5.3</v>
      </c>
      <c r="DW119" s="989"/>
      <c r="DX119" s="989"/>
      <c r="DY119" s="989"/>
      <c r="DZ119" s="990"/>
    </row>
    <row r="120" spans="1:130" s="218" customFormat="1" ht="26.25" customHeight="1" x14ac:dyDescent="0.15">
      <c r="A120" s="1058"/>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3366453</v>
      </c>
      <c r="BR120" s="931"/>
      <c r="BS120" s="931"/>
      <c r="BT120" s="931"/>
      <c r="BU120" s="931"/>
      <c r="BV120" s="931">
        <v>3669942</v>
      </c>
      <c r="BW120" s="931"/>
      <c r="BX120" s="931"/>
      <c r="BY120" s="931"/>
      <c r="BZ120" s="931"/>
      <c r="CA120" s="931">
        <v>3710681</v>
      </c>
      <c r="CB120" s="931"/>
      <c r="CC120" s="931"/>
      <c r="CD120" s="931"/>
      <c r="CE120" s="931"/>
      <c r="CF120" s="944">
        <v>104.9</v>
      </c>
      <c r="CG120" s="945"/>
      <c r="CH120" s="945"/>
      <c r="CI120" s="945"/>
      <c r="CJ120" s="945"/>
      <c r="CK120" s="1006" t="s">
        <v>447</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1863357</v>
      </c>
      <c r="DR120" s="931"/>
      <c r="DS120" s="931"/>
      <c r="DT120" s="931"/>
      <c r="DU120" s="931"/>
      <c r="DV120" s="932">
        <v>52.7</v>
      </c>
      <c r="DW120" s="932"/>
      <c r="DX120" s="932"/>
      <c r="DY120" s="932"/>
      <c r="DZ120" s="933"/>
    </row>
    <row r="121" spans="1:130" s="218" customFormat="1" ht="26.25" customHeight="1" x14ac:dyDescent="0.15">
      <c r="A121" s="1058"/>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1183261</v>
      </c>
      <c r="DH121" s="926"/>
      <c r="DI121" s="926"/>
      <c r="DJ121" s="926"/>
      <c r="DK121" s="926"/>
      <c r="DL121" s="926">
        <v>1026736</v>
      </c>
      <c r="DM121" s="926"/>
      <c r="DN121" s="926"/>
      <c r="DO121" s="926"/>
      <c r="DP121" s="926"/>
      <c r="DQ121" s="926">
        <v>862423</v>
      </c>
      <c r="DR121" s="926"/>
      <c r="DS121" s="926"/>
      <c r="DT121" s="926"/>
      <c r="DU121" s="926"/>
      <c r="DV121" s="927">
        <v>24.4</v>
      </c>
      <c r="DW121" s="927"/>
      <c r="DX121" s="927"/>
      <c r="DY121" s="927"/>
      <c r="DZ121" s="928"/>
    </row>
    <row r="122" spans="1:130" s="218" customFormat="1" ht="26.25" customHeight="1" x14ac:dyDescent="0.15">
      <c r="A122" s="1058"/>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6168166</v>
      </c>
      <c r="BR122" s="1000"/>
      <c r="BS122" s="1000"/>
      <c r="BT122" s="1000"/>
      <c r="BU122" s="1000"/>
      <c r="BV122" s="1000">
        <v>5742888</v>
      </c>
      <c r="BW122" s="1000"/>
      <c r="BX122" s="1000"/>
      <c r="BY122" s="1000"/>
      <c r="BZ122" s="1000"/>
      <c r="CA122" s="1000">
        <v>5308108</v>
      </c>
      <c r="CB122" s="1000"/>
      <c r="CC122" s="1000"/>
      <c r="CD122" s="1000"/>
      <c r="CE122" s="1000"/>
      <c r="CF122" s="1017">
        <v>150</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v>154171</v>
      </c>
      <c r="DR122" s="926"/>
      <c r="DS122" s="926"/>
      <c r="DT122" s="926"/>
      <c r="DU122" s="926"/>
      <c r="DV122" s="927">
        <v>4.4000000000000004</v>
      </c>
      <c r="DW122" s="927"/>
      <c r="DX122" s="927"/>
      <c r="DY122" s="927"/>
      <c r="DZ122" s="928"/>
    </row>
    <row r="123" spans="1:130" s="218" customFormat="1" ht="26.25" customHeight="1" x14ac:dyDescent="0.15">
      <c r="A123" s="1058"/>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451</v>
      </c>
      <c r="BP123" s="1005"/>
      <c r="BQ123" s="1064">
        <v>9534619</v>
      </c>
      <c r="BR123" s="1031"/>
      <c r="BS123" s="1031"/>
      <c r="BT123" s="1031"/>
      <c r="BU123" s="1031"/>
      <c r="BV123" s="1031">
        <v>9412830</v>
      </c>
      <c r="BW123" s="1031"/>
      <c r="BX123" s="1031"/>
      <c r="BY123" s="1031"/>
      <c r="BZ123" s="1031"/>
      <c r="CA123" s="1031">
        <v>9018789</v>
      </c>
      <c r="CB123" s="1031"/>
      <c r="CC123" s="1031"/>
      <c r="CD123" s="1031"/>
      <c r="CE123" s="1031"/>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8"/>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452</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6.9</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v>2127940</v>
      </c>
      <c r="DH124" s="986"/>
      <c r="DI124" s="986"/>
      <c r="DJ124" s="986"/>
      <c r="DK124" s="987"/>
      <c r="DL124" s="985">
        <v>2048088</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10192</v>
      </c>
      <c r="AB126" s="959"/>
      <c r="AC126" s="959"/>
      <c r="AD126" s="959"/>
      <c r="AE126" s="960"/>
      <c r="AF126" s="961">
        <v>10192</v>
      </c>
      <c r="AG126" s="959"/>
      <c r="AH126" s="959"/>
      <c r="AI126" s="959"/>
      <c r="AJ126" s="960"/>
      <c r="AK126" s="961">
        <v>24189</v>
      </c>
      <c r="AL126" s="959"/>
      <c r="AM126" s="959"/>
      <c r="AN126" s="959"/>
      <c r="AO126" s="960"/>
      <c r="AP126" s="962">
        <v>0.7</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9"/>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9</v>
      </c>
      <c r="AB127" s="959"/>
      <c r="AC127" s="959"/>
      <c r="AD127" s="959"/>
      <c r="AE127" s="960"/>
      <c r="AF127" s="961">
        <v>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458</v>
      </c>
      <c r="AY127" s="1033"/>
      <c r="AZ127" s="1033"/>
      <c r="BA127" s="1033"/>
      <c r="BB127" s="1033"/>
      <c r="BC127" s="1033"/>
      <c r="BD127" s="1033"/>
      <c r="BE127" s="1034"/>
      <c r="BF127" s="1035" t="s">
        <v>459</v>
      </c>
      <c r="BG127" s="1033"/>
      <c r="BH127" s="1033"/>
      <c r="BI127" s="1033"/>
      <c r="BJ127" s="1033"/>
      <c r="BK127" s="1033"/>
      <c r="BL127" s="1034"/>
      <c r="BM127" s="1035" t="s">
        <v>460</v>
      </c>
      <c r="BN127" s="1033"/>
      <c r="BO127" s="1033"/>
      <c r="BP127" s="1033"/>
      <c r="BQ127" s="1033"/>
      <c r="BR127" s="1033"/>
      <c r="BS127" s="1034"/>
      <c r="BT127" s="1035" t="s">
        <v>461</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463</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464</v>
      </c>
      <c r="X128" s="1044"/>
      <c r="Y128" s="1044"/>
      <c r="Z128" s="1045"/>
      <c r="AA128" s="1046">
        <v>108</v>
      </c>
      <c r="AB128" s="1047"/>
      <c r="AC128" s="1047"/>
      <c r="AD128" s="1047"/>
      <c r="AE128" s="1048"/>
      <c r="AF128" s="1049">
        <v>108</v>
      </c>
      <c r="AG128" s="1047"/>
      <c r="AH128" s="1047"/>
      <c r="AI128" s="1047"/>
      <c r="AJ128" s="1048"/>
      <c r="AK128" s="1049">
        <v>108</v>
      </c>
      <c r="AL128" s="1047"/>
      <c r="AM128" s="1047"/>
      <c r="AN128" s="1047"/>
      <c r="AO128" s="1048"/>
      <c r="AP128" s="1050"/>
      <c r="AQ128" s="1051"/>
      <c r="AR128" s="1051"/>
      <c r="AS128" s="1051"/>
      <c r="AT128" s="1052"/>
      <c r="AU128" s="220"/>
      <c r="AV128" s="220"/>
      <c r="AW128" s="220"/>
      <c r="AX128" s="896" t="s">
        <v>465</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466</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4202153</v>
      </c>
      <c r="AB129" s="959"/>
      <c r="AC129" s="959"/>
      <c r="AD129" s="959"/>
      <c r="AE129" s="960"/>
      <c r="AF129" s="961">
        <v>4189461</v>
      </c>
      <c r="AG129" s="959"/>
      <c r="AH129" s="959"/>
      <c r="AI129" s="959"/>
      <c r="AJ129" s="960"/>
      <c r="AK129" s="961">
        <v>4231644</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720536</v>
      </c>
      <c r="AB130" s="959"/>
      <c r="AC130" s="959"/>
      <c r="AD130" s="959"/>
      <c r="AE130" s="960"/>
      <c r="AF130" s="961">
        <v>709930</v>
      </c>
      <c r="AG130" s="959"/>
      <c r="AH130" s="959"/>
      <c r="AI130" s="959"/>
      <c r="AJ130" s="960"/>
      <c r="AK130" s="961">
        <v>693269</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9.6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3481617</v>
      </c>
      <c r="AB131" s="986"/>
      <c r="AC131" s="986"/>
      <c r="AD131" s="986"/>
      <c r="AE131" s="987"/>
      <c r="AF131" s="985">
        <v>3479531</v>
      </c>
      <c r="AG131" s="986"/>
      <c r="AH131" s="986"/>
      <c r="AI131" s="986"/>
      <c r="AJ131" s="987"/>
      <c r="AK131" s="985">
        <v>3538375</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9.8175359320000002</v>
      </c>
      <c r="AB132" s="1097"/>
      <c r="AC132" s="1097"/>
      <c r="AD132" s="1097"/>
      <c r="AE132" s="1098"/>
      <c r="AF132" s="1099">
        <v>9.8638006100000002</v>
      </c>
      <c r="AG132" s="1097"/>
      <c r="AH132" s="1097"/>
      <c r="AI132" s="1097"/>
      <c r="AJ132" s="1098"/>
      <c r="AK132" s="1099">
        <v>9.1306319990000002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10</v>
      </c>
      <c r="AB133" s="1080"/>
      <c r="AC133" s="1080"/>
      <c r="AD133" s="1080"/>
      <c r="AE133" s="1081"/>
      <c r="AF133" s="1079">
        <v>9.6</v>
      </c>
      <c r="AG133" s="1080"/>
      <c r="AH133" s="1080"/>
      <c r="AI133" s="1080"/>
      <c r="AJ133" s="1081"/>
      <c r="AK133" s="1079">
        <v>9.6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h6QpeR+0MeUqsLDduWvomOkk5Nwnq/qdv/+2HBdsSnr9nEO+DpgU61DlmWQDnWsv+/5hGNLc6manvwrdMkE6zQ==" saltValue="I6XBQ0m0u496Kh2kuIEy2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J40" zoomScaleNormal="85" zoomScaleSheetLayoutView="100" workbookViewId="0">
      <selection activeCell="AL72" sqref="AL72"/>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I3VTEns2WauJNcvX9vILjzHKQN6xXbDZcXqBX75ij7AceFCpbNwcfnyBG9i5OJ/CSm1k+lUaAv23Ct4iCO06YQ==" saltValue="9RvzU4uRlbLKUZHYRqlu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37" zoomScaleNormal="100" zoomScaleSheetLayoutView="55" workbookViewId="0">
      <selection activeCell="BW2" sqref="BW2"/>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EC9/L00YS67PLDi9du2FDriuWtyVrSmB+k7lDn2ptKH5vcjgPFy6S6L8L/zsdN84R/pnO3fjL2Xzmn8vgtS8g==" saltValue="h5na/JQQwwv4lRWsKvRlU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6"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1022403</v>
      </c>
      <c r="AP9" s="269">
        <v>116619</v>
      </c>
      <c r="AQ9" s="270">
        <v>186275</v>
      </c>
      <c r="AR9" s="271">
        <v>-37.4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183069</v>
      </c>
      <c r="AP10" s="272">
        <v>20882</v>
      </c>
      <c r="AQ10" s="273">
        <v>28060</v>
      </c>
      <c r="AR10" s="274">
        <v>-25.6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43150</v>
      </c>
      <c r="AP11" s="272">
        <v>4922</v>
      </c>
      <c r="AQ11" s="273">
        <v>7123</v>
      </c>
      <c r="AR11" s="274">
        <v>-30.9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v>57</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53465</v>
      </c>
      <c r="AP13" s="272">
        <v>6098</v>
      </c>
      <c r="AQ13" s="273">
        <v>6435</v>
      </c>
      <c r="AR13" s="274">
        <v>-5.2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12147</v>
      </c>
      <c r="AP14" s="272">
        <v>1386</v>
      </c>
      <c r="AQ14" s="273">
        <v>3786</v>
      </c>
      <c r="AR14" s="274">
        <v>-63.4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-57687</v>
      </c>
      <c r="AP15" s="272">
        <v>-6580</v>
      </c>
      <c r="AQ15" s="273">
        <v>-9323</v>
      </c>
      <c r="AR15" s="274">
        <v>-29.4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1256547</v>
      </c>
      <c r="AP16" s="272">
        <v>143327</v>
      </c>
      <c r="AQ16" s="273">
        <v>222412</v>
      </c>
      <c r="AR16" s="274">
        <v>-35.6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11.86</v>
      </c>
      <c r="AP21" s="286">
        <v>17.59</v>
      </c>
      <c r="AQ21" s="287">
        <v>-5.73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94</v>
      </c>
      <c r="AP22" s="291">
        <v>95.9</v>
      </c>
      <c r="AQ22" s="292">
        <v>-1.9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668057</v>
      </c>
      <c r="AP32" s="300">
        <v>76201</v>
      </c>
      <c r="AQ32" s="301">
        <v>124581</v>
      </c>
      <c r="AR32" s="302">
        <v>-38.799999999999997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v>76</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v>163</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304577</v>
      </c>
      <c r="AP35" s="300">
        <v>34741</v>
      </c>
      <c r="AQ35" s="301">
        <v>24428</v>
      </c>
      <c r="AR35" s="302">
        <v>42.2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19630</v>
      </c>
      <c r="AP36" s="300">
        <v>2239</v>
      </c>
      <c r="AQ36" s="301">
        <v>4294</v>
      </c>
      <c r="AR36" s="302">
        <v>-47.9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v>24189</v>
      </c>
      <c r="AP37" s="300">
        <v>2759</v>
      </c>
      <c r="AQ37" s="301">
        <v>880</v>
      </c>
      <c r="AR37" s="302">
        <v>213.5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v>22</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-108</v>
      </c>
      <c r="AP39" s="300">
        <v>-12</v>
      </c>
      <c r="AQ39" s="301">
        <v>-5293</v>
      </c>
      <c r="AR39" s="302">
        <v>-99.8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-693269</v>
      </c>
      <c r="AP40" s="300">
        <v>-79077</v>
      </c>
      <c r="AQ40" s="301">
        <v>-99375</v>
      </c>
      <c r="AR40" s="302">
        <v>-20.399999999999999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323076</v>
      </c>
      <c r="AP41" s="300">
        <v>36851</v>
      </c>
      <c r="AQ41" s="301">
        <v>49775</v>
      </c>
      <c r="AR41" s="302">
        <v>-26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357111</v>
      </c>
      <c r="AN51" s="322">
        <v>36854</v>
      </c>
      <c r="AO51" s="323">
        <v>5.0999999999999996</v>
      </c>
      <c r="AP51" s="324">
        <v>200194</v>
      </c>
      <c r="AQ51" s="325">
        <v>69.3</v>
      </c>
      <c r="AR51" s="326">
        <v>-64.2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211052</v>
      </c>
      <c r="AN52" s="330">
        <v>21780</v>
      </c>
      <c r="AO52" s="331">
        <v>22.3</v>
      </c>
      <c r="AP52" s="332">
        <v>106422</v>
      </c>
      <c r="AQ52" s="333">
        <v>112.9</v>
      </c>
      <c r="AR52" s="334">
        <v>-90.6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648135</v>
      </c>
      <c r="AN53" s="322">
        <v>68542</v>
      </c>
      <c r="AO53" s="323">
        <v>86</v>
      </c>
      <c r="AP53" s="324">
        <v>196914</v>
      </c>
      <c r="AQ53" s="325">
        <v>-1.6</v>
      </c>
      <c r="AR53" s="326">
        <v>87.6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497830</v>
      </c>
      <c r="AN54" s="330">
        <v>52647</v>
      </c>
      <c r="AO54" s="331">
        <v>141.69999999999999</v>
      </c>
      <c r="AP54" s="332">
        <v>98966</v>
      </c>
      <c r="AQ54" s="333">
        <v>-7</v>
      </c>
      <c r="AR54" s="334">
        <v>148.69999999999999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583236</v>
      </c>
      <c r="AN55" s="322">
        <v>63589</v>
      </c>
      <c r="AO55" s="323">
        <v>-7.2</v>
      </c>
      <c r="AP55" s="324">
        <v>204757</v>
      </c>
      <c r="AQ55" s="325">
        <v>4</v>
      </c>
      <c r="AR55" s="326">
        <v>-11.2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458536</v>
      </c>
      <c r="AN56" s="330">
        <v>49993</v>
      </c>
      <c r="AO56" s="331">
        <v>-5</v>
      </c>
      <c r="AP56" s="332">
        <v>106071</v>
      </c>
      <c r="AQ56" s="333">
        <v>7.2</v>
      </c>
      <c r="AR56" s="334">
        <v>-12.2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522102</v>
      </c>
      <c r="AN57" s="322">
        <v>57870</v>
      </c>
      <c r="AO57" s="323">
        <v>-9</v>
      </c>
      <c r="AP57" s="324">
        <v>194971</v>
      </c>
      <c r="AQ57" s="325">
        <v>-4.8</v>
      </c>
      <c r="AR57" s="326">
        <v>-4.2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336131</v>
      </c>
      <c r="AN58" s="330">
        <v>37257</v>
      </c>
      <c r="AO58" s="331">
        <v>-25.5</v>
      </c>
      <c r="AP58" s="332">
        <v>105966</v>
      </c>
      <c r="AQ58" s="333">
        <v>-0.1</v>
      </c>
      <c r="AR58" s="334">
        <v>-25.4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386257</v>
      </c>
      <c r="AN59" s="322">
        <v>44058</v>
      </c>
      <c r="AO59" s="323">
        <v>-23.9</v>
      </c>
      <c r="AP59" s="324">
        <v>224172</v>
      </c>
      <c r="AQ59" s="325">
        <v>15</v>
      </c>
      <c r="AR59" s="326">
        <v>-38.9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281564</v>
      </c>
      <c r="AN60" s="330">
        <v>32116</v>
      </c>
      <c r="AO60" s="331">
        <v>-13.8</v>
      </c>
      <c r="AP60" s="332">
        <v>117611</v>
      </c>
      <c r="AQ60" s="333">
        <v>11</v>
      </c>
      <c r="AR60" s="334">
        <v>-24.8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499368</v>
      </c>
      <c r="AN61" s="337">
        <v>54183</v>
      </c>
      <c r="AO61" s="338">
        <v>10.199999999999999</v>
      </c>
      <c r="AP61" s="339">
        <v>204202</v>
      </c>
      <c r="AQ61" s="340">
        <v>16.399999999999999</v>
      </c>
      <c r="AR61" s="326">
        <v>-6.2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357023</v>
      </c>
      <c r="AN62" s="330">
        <v>38759</v>
      </c>
      <c r="AO62" s="331">
        <v>23.9</v>
      </c>
      <c r="AP62" s="332">
        <v>107007</v>
      </c>
      <c r="AQ62" s="333">
        <v>24.8</v>
      </c>
      <c r="AR62" s="334">
        <v>-0.9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9wMSojdVlJtNdph+Dpa9ITUYRXuvzoE/KXhUFfphAm/ozimDvU9PKDQQpvMId18dS9ubydPRuFpqToQjLZ+PcQ==" saltValue="4Oy/O3CRM4fn4TnC+Fapb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V83"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0" spans="125:125" ht="13.5" hidden="1" customHeight="1" x14ac:dyDescent="0.15"/>
    <row r="121" spans="125:125" ht="13.5" hidden="1" customHeight="1" x14ac:dyDescent="0.15">
      <c r="DU121" s="247"/>
    </row>
  </sheetData>
  <sheetProtection algorithmName="SHA-512" hashValue="JsJJJAWqQwK/9eigJgjxHMXknzz19/DNUD4F9FWDMmk6IwRB5rhgIVxUUQUPR+ouAOTsX2Dlx5JZTeWblSZ4yw==" saltValue="Rm/wWB2fXGo2nGp6jbcqT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2"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fF5bIXPnCtGCAR29FidSWuNdLT3D/jlj0E7dxe+3UH8eciUPLlyzLYiQJCKMgLN0pNR5UFO8RHiUwYMYoySlOg==" saltValue="lX8As+E7BcQP5rD8hOr/y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7"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10.199999999999999</v>
      </c>
      <c r="G47" s="12">
        <v>12.56</v>
      </c>
      <c r="H47" s="12">
        <v>16.100000000000001</v>
      </c>
      <c r="I47" s="12">
        <v>19.87</v>
      </c>
      <c r="J47" s="13">
        <v>21.04</v>
      </c>
    </row>
    <row r="48" spans="2:10" ht="57.75" customHeight="1" x14ac:dyDescent="0.15">
      <c r="B48" s="14"/>
      <c r="C48" s="1141" t="s">
        <v>4</v>
      </c>
      <c r="D48" s="1141"/>
      <c r="E48" s="1142"/>
      <c r="F48" s="15">
        <v>6.49</v>
      </c>
      <c r="G48" s="16">
        <v>6.03</v>
      </c>
      <c r="H48" s="16">
        <v>7.39</v>
      </c>
      <c r="I48" s="16">
        <v>6.2</v>
      </c>
      <c r="J48" s="17">
        <v>7.08</v>
      </c>
    </row>
    <row r="49" spans="2:10" ht="57.75" customHeight="1" thickBot="1" x14ac:dyDescent="0.2">
      <c r="B49" s="18"/>
      <c r="C49" s="1143" t="s">
        <v>5</v>
      </c>
      <c r="D49" s="1143"/>
      <c r="E49" s="1144"/>
      <c r="F49" s="19">
        <v>1.82</v>
      </c>
      <c r="G49" s="20" t="s">
        <v>532</v>
      </c>
      <c r="H49" s="20">
        <v>1.1599999999999999</v>
      </c>
      <c r="I49" s="20" t="s">
        <v>533</v>
      </c>
      <c r="J49" s="21" t="s">
        <v>534</v>
      </c>
    </row>
    <row r="50" spans="2:10" x14ac:dyDescent="0.15"/>
  </sheetData>
  <sheetProtection algorithmName="SHA-512" hashValue="m6Bq7sr7b+I4WC7TcxR9N1t7K0ozIsCUrqOOyT6xmAA91fB/rd1be92t3/VMmPUcl1TIl0CMBCpqGPiQILJPYQ==" saltValue="DSxU3kCzZaVOHYVLpi0D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総務課14</cp:lastModifiedBy>
  <cp:lastPrinted>2026-03-10T02:19:58Z</cp:lastPrinted>
  <dcterms:created xsi:type="dcterms:W3CDTF">2026-02-23T04:27:53Z</dcterms:created>
  <dcterms:modified xsi:type="dcterms:W3CDTF">2026-03-10T02:27:45Z</dcterms:modified>
  <cp:category/>
</cp:coreProperties>
</file>